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16 - MDPGC - Men Con y Sin Hcp - 17-07-023 -\"/>
    </mc:Choice>
  </mc:AlternateContent>
  <xr:revisionPtr revIDLastSave="0" documentId="13_ncr:1_{FA07D279-1625-4F96-BAC5-325F71DC3D56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G17" i="13" l="1"/>
  <c r="H17" i="13" s="1"/>
  <c r="F17" i="13"/>
  <c r="E17" i="13"/>
  <c r="D17" i="13"/>
  <c r="C17" i="13"/>
  <c r="B17" i="13"/>
  <c r="A17" i="13"/>
  <c r="G18" i="13"/>
  <c r="F18" i="13"/>
  <c r="E18" i="13"/>
  <c r="D18" i="13"/>
  <c r="C18" i="13"/>
  <c r="B18" i="13"/>
  <c r="A18" i="13"/>
  <c r="K28" i="1"/>
  <c r="K29" i="1"/>
  <c r="K30" i="1"/>
  <c r="K31" i="1"/>
  <c r="K32" i="1"/>
  <c r="G48" i="13"/>
  <c r="H48" i="13" s="1"/>
  <c r="F48" i="13"/>
  <c r="E48" i="13"/>
  <c r="D48" i="13"/>
  <c r="C48" i="13"/>
  <c r="B48" i="13"/>
  <c r="A48" i="13"/>
  <c r="G47" i="13"/>
  <c r="F47" i="13"/>
  <c r="E47" i="13"/>
  <c r="D47" i="13"/>
  <c r="C47" i="13"/>
  <c r="B47" i="13"/>
  <c r="A47" i="13"/>
  <c r="G12" i="13"/>
  <c r="H12" i="13" s="1"/>
  <c r="G11" i="13"/>
  <c r="H11" i="13" s="1"/>
  <c r="F15" i="7"/>
  <c r="D80" i="14"/>
  <c r="B80" i="14"/>
  <c r="A80" i="14"/>
  <c r="E24" i="14"/>
  <c r="D24" i="14"/>
  <c r="C24" i="14"/>
  <c r="B24" i="14"/>
  <c r="A24" i="14"/>
  <c r="K15" i="1"/>
  <c r="K29" i="4"/>
  <c r="K30" i="4"/>
  <c r="K31" i="4"/>
  <c r="K32" i="4"/>
  <c r="K33" i="4"/>
  <c r="G42" i="13"/>
  <c r="E12" i="14" l="1"/>
  <c r="D12" i="14"/>
  <c r="C12" i="14"/>
  <c r="B12" i="14"/>
  <c r="A12" i="14"/>
  <c r="E18" i="14"/>
  <c r="D18" i="14"/>
  <c r="C18" i="14"/>
  <c r="B18" i="14"/>
  <c r="A18" i="14"/>
  <c r="D79" i="14" l="1"/>
  <c r="B79" i="14"/>
  <c r="A79" i="14"/>
  <c r="D87" i="14" l="1"/>
  <c r="B87" i="14"/>
  <c r="A87" i="14"/>
  <c r="F12" i="6"/>
  <c r="F14" i="6"/>
  <c r="F11" i="6"/>
  <c r="F13" i="6"/>
  <c r="F12" i="7"/>
  <c r="F20" i="7"/>
  <c r="F27" i="7"/>
  <c r="F23" i="7"/>
  <c r="F25" i="7"/>
  <c r="F17" i="7"/>
  <c r="F24" i="7"/>
  <c r="F21" i="7"/>
  <c r="F26" i="7"/>
  <c r="F18" i="7"/>
  <c r="F14" i="7"/>
  <c r="F12" i="10"/>
  <c r="F10" i="10"/>
  <c r="G30" i="5"/>
  <c r="H30" i="5" s="1"/>
  <c r="G18" i="4"/>
  <c r="H18" i="4" s="1"/>
  <c r="G17" i="4"/>
  <c r="H17" i="4"/>
  <c r="G29" i="4"/>
  <c r="H29" i="4" s="1"/>
  <c r="G30" i="4"/>
  <c r="H30" i="4" s="1"/>
  <c r="G31" i="4"/>
  <c r="H31" i="4" s="1"/>
  <c r="G11" i="1"/>
  <c r="H11" i="1" s="1"/>
  <c r="G12" i="1"/>
  <c r="H12" i="1" s="1"/>
  <c r="G23" i="1"/>
  <c r="H23" i="1" s="1"/>
  <c r="G25" i="1"/>
  <c r="H25" i="1" s="1"/>
  <c r="G31" i="1"/>
  <c r="H31" i="1" s="1"/>
  <c r="G32" i="1"/>
  <c r="H32" i="1" s="1"/>
  <c r="I82" i="16" l="1"/>
  <c r="I81" i="16"/>
  <c r="I80" i="16"/>
  <c r="I76" i="16"/>
  <c r="I75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49" i="16"/>
  <c r="I48" i="16"/>
  <c r="I47" i="16"/>
  <c r="I46" i="16"/>
  <c r="I45" i="16"/>
  <c r="I43" i="16"/>
  <c r="I42" i="16"/>
  <c r="I41" i="16"/>
  <c r="I40" i="16"/>
  <c r="J83" i="16" s="1"/>
  <c r="I39" i="16"/>
  <c r="I38" i="16"/>
  <c r="I37" i="16"/>
  <c r="I35" i="16"/>
  <c r="I34" i="16"/>
  <c r="I33" i="16"/>
  <c r="I32" i="16"/>
  <c r="I31" i="16"/>
  <c r="I30" i="16"/>
  <c r="I29" i="16"/>
  <c r="I28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J36" i="16" s="1"/>
  <c r="I8" i="16"/>
  <c r="I7" i="16"/>
  <c r="D86" i="14"/>
  <c r="B86" i="14"/>
  <c r="A86" i="14"/>
  <c r="D85" i="14"/>
  <c r="B85" i="14"/>
  <c r="A85" i="14"/>
  <c r="D84" i="14"/>
  <c r="B84" i="14"/>
  <c r="A84" i="14"/>
  <c r="D83" i="14"/>
  <c r="B83" i="14"/>
  <c r="A83" i="14"/>
  <c r="D82" i="14"/>
  <c r="B82" i="14"/>
  <c r="A82" i="14"/>
  <c r="A81" i="14"/>
  <c r="D78" i="14"/>
  <c r="B78" i="14"/>
  <c r="A78" i="14"/>
  <c r="D77" i="14"/>
  <c r="B77" i="14"/>
  <c r="A77" i="14"/>
  <c r="D76" i="14"/>
  <c r="B76" i="14"/>
  <c r="A76" i="14"/>
  <c r="D75" i="14"/>
  <c r="B75" i="14"/>
  <c r="A75" i="14"/>
  <c r="D74" i="14"/>
  <c r="B74" i="14"/>
  <c r="A74" i="14"/>
  <c r="D73" i="14"/>
  <c r="B73" i="14"/>
  <c r="A73" i="14"/>
  <c r="D72" i="14"/>
  <c r="B72" i="14"/>
  <c r="A72" i="14"/>
  <c r="D71" i="14"/>
  <c r="B71" i="14"/>
  <c r="A71" i="14"/>
  <c r="D70" i="14"/>
  <c r="B70" i="14"/>
  <c r="A70" i="14"/>
  <c r="D69" i="14"/>
  <c r="B69" i="14"/>
  <c r="A69" i="14"/>
  <c r="D68" i="14"/>
  <c r="B68" i="14"/>
  <c r="A68" i="14"/>
  <c r="D67" i="14"/>
  <c r="B67" i="14"/>
  <c r="A67" i="14"/>
  <c r="D66" i="14"/>
  <c r="B66" i="14"/>
  <c r="A66" i="14"/>
  <c r="D65" i="14"/>
  <c r="B65" i="14"/>
  <c r="A65" i="14"/>
  <c r="D64" i="14"/>
  <c r="B64" i="14"/>
  <c r="A64" i="14"/>
  <c r="D63" i="14"/>
  <c r="B63" i="14"/>
  <c r="A63" i="14"/>
  <c r="D62" i="14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F42" i="14"/>
  <c r="F18" i="14"/>
  <c r="F30" i="14"/>
  <c r="E35" i="14"/>
  <c r="D35" i="14"/>
  <c r="C35" i="14"/>
  <c r="B35" i="14"/>
  <c r="A35" i="14"/>
  <c r="F24" i="14"/>
  <c r="E11" i="14"/>
  <c r="D11" i="14"/>
  <c r="C11" i="14"/>
  <c r="B11" i="14"/>
  <c r="A11" i="14"/>
  <c r="G34" i="5"/>
  <c r="H34" i="5" s="1"/>
  <c r="G36" i="5"/>
  <c r="H36" i="5" s="1"/>
  <c r="G35" i="5"/>
  <c r="H35" i="5" s="1"/>
  <c r="G32" i="5"/>
  <c r="H32" i="5" s="1"/>
  <c r="G31" i="5"/>
  <c r="H31" i="5" s="1"/>
  <c r="G29" i="5"/>
  <c r="H29" i="5" s="1"/>
  <c r="G33" i="5"/>
  <c r="H33" i="5" s="1"/>
  <c r="H47" i="13"/>
  <c r="H42" i="13"/>
  <c r="G41" i="13"/>
  <c r="H41" i="13" s="1"/>
  <c r="G30" i="13"/>
  <c r="H30" i="13" s="1"/>
  <c r="G29" i="13"/>
  <c r="H29" i="13" s="1"/>
  <c r="F15" i="6"/>
  <c r="F10" i="6"/>
  <c r="F35" i="7"/>
  <c r="F34" i="7"/>
  <c r="F19" i="7"/>
  <c r="F13" i="7"/>
  <c r="F16" i="7"/>
  <c r="F22" i="7"/>
  <c r="F11" i="7"/>
  <c r="F10" i="7"/>
  <c r="F33" i="9"/>
  <c r="F36" i="9"/>
  <c r="F39" i="9"/>
  <c r="F37" i="9"/>
  <c r="F34" i="9"/>
  <c r="F38" i="9"/>
  <c r="F35" i="9"/>
  <c r="F32" i="9"/>
  <c r="F24" i="9"/>
  <c r="F13" i="9"/>
  <c r="F17" i="9"/>
  <c r="F20" i="9"/>
  <c r="F19" i="9"/>
  <c r="F23" i="9"/>
  <c r="F22" i="9"/>
  <c r="F21" i="9"/>
  <c r="F18" i="9"/>
  <c r="F16" i="9"/>
  <c r="F14" i="9"/>
  <c r="F15" i="9"/>
  <c r="F11" i="9"/>
  <c r="F12" i="9"/>
  <c r="F10" i="9"/>
  <c r="F9" i="9"/>
  <c r="F27" i="10"/>
  <c r="F26" i="10"/>
  <c r="F25" i="10"/>
  <c r="F17" i="10"/>
  <c r="F15" i="10"/>
  <c r="F13" i="10"/>
  <c r="F14" i="10"/>
  <c r="F11" i="10"/>
  <c r="G15" i="8"/>
  <c r="H15" i="8" s="1"/>
  <c r="G12" i="8"/>
  <c r="H12" i="8" s="1"/>
  <c r="G14" i="8"/>
  <c r="H14" i="8" s="1"/>
  <c r="G13" i="8"/>
  <c r="H13" i="8" s="1"/>
  <c r="G10" i="8"/>
  <c r="H10" i="8" s="1"/>
  <c r="G11" i="8"/>
  <c r="H11" i="8" s="1"/>
  <c r="G17" i="8"/>
  <c r="H17" i="8" s="1"/>
  <c r="G16" i="8"/>
  <c r="H16" i="8" s="1"/>
  <c r="G9" i="5"/>
  <c r="H9" i="5" s="1"/>
  <c r="G17" i="5"/>
  <c r="G24" i="5"/>
  <c r="G23" i="5"/>
  <c r="G11" i="5"/>
  <c r="H11" i="5" s="1"/>
  <c r="G19" i="5"/>
  <c r="G16" i="5"/>
  <c r="H16" i="5" s="1"/>
  <c r="G10" i="5"/>
  <c r="H10" i="5" s="1"/>
  <c r="G22" i="5"/>
  <c r="H22" i="5" s="1"/>
  <c r="G21" i="5"/>
  <c r="G20" i="5"/>
  <c r="G13" i="5"/>
  <c r="G15" i="5"/>
  <c r="H15" i="5" s="1"/>
  <c r="G18" i="5"/>
  <c r="G12" i="5"/>
  <c r="G14" i="5"/>
  <c r="H14" i="5" s="1"/>
  <c r="G15" i="4"/>
  <c r="H15" i="4" s="1"/>
  <c r="G10" i="4"/>
  <c r="H10" i="4" s="1"/>
  <c r="G32" i="4"/>
  <c r="H32" i="4" s="1"/>
  <c r="G24" i="4"/>
  <c r="H24" i="4" s="1"/>
  <c r="G20" i="4"/>
  <c r="H20" i="4" s="1"/>
  <c r="G22" i="4"/>
  <c r="H22" i="4" s="1"/>
  <c r="G16" i="4"/>
  <c r="H16" i="4" s="1"/>
  <c r="G28" i="4"/>
  <c r="H28" i="4" s="1"/>
  <c r="G26" i="4"/>
  <c r="H26" i="4" s="1"/>
  <c r="G11" i="4"/>
  <c r="H11" i="4" s="1"/>
  <c r="G14" i="4"/>
  <c r="H14" i="4" s="1"/>
  <c r="G13" i="4"/>
  <c r="H13" i="4" s="1"/>
  <c r="G21" i="4"/>
  <c r="H21" i="4" s="1"/>
  <c r="G27" i="4"/>
  <c r="H27" i="4" s="1"/>
  <c r="G25" i="4"/>
  <c r="H25" i="4" s="1"/>
  <c r="G23" i="4"/>
  <c r="H23" i="4" s="1"/>
  <c r="G19" i="4"/>
  <c r="H19" i="4" s="1"/>
  <c r="G33" i="4"/>
  <c r="H33" i="4" s="1"/>
  <c r="G12" i="4"/>
  <c r="H12" i="4" s="1"/>
  <c r="G30" i="1"/>
  <c r="H30" i="1" s="1"/>
  <c r="G22" i="1"/>
  <c r="H22" i="1" s="1"/>
  <c r="G24" i="1"/>
  <c r="H24" i="1" s="1"/>
  <c r="G27" i="1"/>
  <c r="H27" i="1" s="1"/>
  <c r="G28" i="1"/>
  <c r="H28" i="1" s="1"/>
  <c r="G29" i="1"/>
  <c r="H29" i="1" s="1"/>
  <c r="G26" i="1"/>
  <c r="H26" i="1" s="1"/>
  <c r="G21" i="1"/>
  <c r="H21" i="1" s="1"/>
  <c r="K27" i="1"/>
  <c r="H13" i="5" l="1"/>
  <c r="H23" i="5"/>
  <c r="H12" i="5"/>
  <c r="H20" i="5"/>
  <c r="H24" i="5"/>
  <c r="H18" i="5"/>
  <c r="H21" i="5"/>
  <c r="H19" i="5"/>
  <c r="H17" i="5"/>
  <c r="J84" i="16"/>
  <c r="G35" i="13"/>
  <c r="H35" i="13" s="1"/>
  <c r="E50" i="14"/>
  <c r="D50" i="14"/>
  <c r="C50" i="14"/>
  <c r="B50" i="14"/>
  <c r="A50" i="14"/>
  <c r="F16" i="10"/>
  <c r="F36" i="14"/>
  <c r="G36" i="13"/>
  <c r="H36" i="13" s="1"/>
  <c r="F16" i="6"/>
  <c r="A6" i="10"/>
  <c r="K17" i="8"/>
  <c r="K36" i="5"/>
  <c r="K18" i="4"/>
  <c r="K19" i="4"/>
  <c r="K20" i="4"/>
  <c r="K21" i="4"/>
  <c r="K22" i="4"/>
  <c r="K23" i="4"/>
  <c r="K24" i="4"/>
  <c r="K25" i="4"/>
  <c r="K26" i="4"/>
  <c r="K27" i="4"/>
  <c r="K28" i="4"/>
  <c r="K24" i="5" l="1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16" i="8" l="1"/>
  <c r="K15" i="8"/>
  <c r="K14" i="8"/>
  <c r="K13" i="8"/>
  <c r="F10" i="13"/>
  <c r="E10" i="13"/>
  <c r="D10" i="13"/>
  <c r="C10" i="13"/>
  <c r="B10" i="13"/>
  <c r="A10" i="13"/>
  <c r="F9" i="13"/>
  <c r="E9" i="13"/>
  <c r="D9" i="13"/>
  <c r="C9" i="13"/>
  <c r="B9" i="13"/>
  <c r="A9" i="13"/>
  <c r="A7" i="13"/>
  <c r="K26" i="1" l="1"/>
  <c r="K25" i="1"/>
  <c r="K24" i="1"/>
  <c r="K23" i="1"/>
  <c r="K22" i="1"/>
  <c r="K21" i="1"/>
  <c r="G10" i="13" l="1"/>
  <c r="G9" i="13"/>
  <c r="K12" i="8"/>
  <c r="K11" i="8"/>
  <c r="K10" i="8"/>
  <c r="K9" i="5"/>
  <c r="K17" i="4"/>
  <c r="K16" i="4"/>
  <c r="K15" i="4"/>
  <c r="K14" i="4"/>
  <c r="K13" i="4"/>
  <c r="K12" i="4"/>
  <c r="K11" i="4"/>
  <c r="K10" i="4"/>
  <c r="K14" i="1"/>
  <c r="G10" i="1"/>
  <c r="H10" i="1" s="1"/>
  <c r="G13" i="1"/>
  <c r="H13" i="1" s="1"/>
  <c r="G14" i="1"/>
  <c r="H14" i="1" s="1"/>
  <c r="G15" i="1"/>
  <c r="H15" i="1" s="1"/>
  <c r="A4" i="8" l="1"/>
  <c r="A4" i="5"/>
  <c r="A4" i="4"/>
  <c r="K34" i="5"/>
  <c r="K35" i="5"/>
  <c r="K12" i="1"/>
  <c r="K13" i="1"/>
  <c r="K30" i="5" l="1"/>
  <c r="K31" i="5"/>
  <c r="K32" i="5"/>
  <c r="K33" i="5"/>
  <c r="K11" i="1" l="1"/>
  <c r="F50" i="14" l="1"/>
  <c r="A4" i="6"/>
  <c r="A4" i="12" s="1"/>
  <c r="A4" i="7"/>
  <c r="A4" i="9"/>
  <c r="A1" i="7"/>
  <c r="A2" i="7"/>
  <c r="F24" i="13"/>
  <c r="E24" i="13"/>
  <c r="D24" i="13"/>
  <c r="C24" i="13"/>
  <c r="B24" i="13"/>
  <c r="A24" i="13"/>
  <c r="F23" i="13"/>
  <c r="E23" i="13"/>
  <c r="D23" i="13"/>
  <c r="C23" i="13"/>
  <c r="B23" i="13"/>
  <c r="A23" i="13"/>
  <c r="H18" i="13"/>
  <c r="F12" i="14" l="1"/>
  <c r="G23" i="13" l="1"/>
  <c r="H23" i="13" s="1"/>
  <c r="G24" i="13"/>
  <c r="H24" i="13" s="1"/>
  <c r="K10" i="1" l="1"/>
  <c r="F40" i="13" l="1"/>
  <c r="E40" i="13"/>
  <c r="D40" i="13"/>
  <c r="C40" i="13"/>
  <c r="B40" i="13"/>
  <c r="A40" i="13"/>
  <c r="F39" i="13"/>
  <c r="E39" i="13"/>
  <c r="D39" i="13"/>
  <c r="C39" i="13"/>
  <c r="B39" i="13"/>
  <c r="A39" i="13"/>
  <c r="G40" i="13" l="1"/>
  <c r="G39" i="13"/>
  <c r="E49" i="14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E10" i="14"/>
  <c r="D10" i="14"/>
  <c r="C10" i="14"/>
  <c r="B10" i="14"/>
  <c r="A1" i="14"/>
  <c r="A6" i="6"/>
  <c r="A2" i="6"/>
  <c r="A1" i="6"/>
  <c r="A1" i="12" s="1"/>
  <c r="A6" i="7" l="1"/>
  <c r="A6" i="9"/>
  <c r="A2" i="9"/>
  <c r="A1" i="9"/>
  <c r="A1" i="5"/>
  <c r="A2" i="5"/>
  <c r="A6" i="5"/>
  <c r="K29" i="5" l="1"/>
  <c r="D54" i="14" l="1"/>
  <c r="B54" i="14"/>
  <c r="A54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5" i="13"/>
  <c r="A43" i="13"/>
  <c r="G46" i="13" l="1"/>
  <c r="G45" i="13"/>
  <c r="A34" i="13"/>
  <c r="B34" i="13"/>
  <c r="C34" i="13"/>
  <c r="D34" i="13"/>
  <c r="E34" i="13"/>
  <c r="F34" i="13"/>
  <c r="D49" i="14" l="1"/>
  <c r="C49" i="14"/>
  <c r="B49" i="14"/>
  <c r="A49" i="14"/>
  <c r="A47" i="14"/>
  <c r="A22" i="14" l="1"/>
  <c r="A20" i="14"/>
  <c r="A14" i="14"/>
  <c r="A10" i="14"/>
  <c r="A8" i="14"/>
  <c r="A6" i="14"/>
  <c r="A3" i="14"/>
  <c r="A2" i="14"/>
  <c r="G28" i="13" l="1"/>
  <c r="G22" i="13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1" i="4"/>
  <c r="A2" i="4"/>
  <c r="A6" i="4"/>
  <c r="G16" i="13" l="1"/>
  <c r="G21" i="13"/>
  <c r="G33" i="13"/>
  <c r="G27" i="13"/>
  <c r="G34" i="13"/>
  <c r="G15" i="13"/>
</calcChain>
</file>

<file path=xl/sharedStrings.xml><?xml version="1.0" encoding="utf-8"?>
<sst xmlns="http://schemas.openxmlformats.org/spreadsheetml/2006/main" count="1246" uniqueCount="298">
  <si>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</si>
  <si>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</si>
  <si>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</si>
  <si>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</si>
  <si>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</si>
  <si>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</si>
  <si>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</si>
  <si>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</si>
  <si>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</si>
  <si>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</si>
  <si>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</si>
  <si>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</si>
  <si>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</si>
  <si>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</si>
  <si>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</si>
  <si>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</si>
  <si>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</si>
  <si>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</si>
  <si>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</si>
  <si>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</si>
  <si>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</si>
  <si>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</si>
  <si>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</si>
  <si>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</si>
  <si>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</si>
  <si>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</si>
  <si>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</si>
  <si>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</si>
  <si>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</si>
  <si>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</si>
  <si>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</si>
  <si>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</si>
  <si>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CABALLEROS JUVENILES (Clases 98- 99- 00- 01 - 02 - 03 y 04)</t>
  </si>
  <si>
    <t>CABALLEROS MENORES (Clases 05 - 06 y 07)</t>
  </si>
  <si>
    <t>CABALLEROS MENORES DE 13 AÑOS (CLASES 10 Y POSTERIROES)</t>
  </si>
  <si>
    <t>ALBATROS - CABALLEROS CLASES 10 Y 11 -</t>
  </si>
  <si>
    <t>ALBATROS - DAMAS CLASES 10 Y 11 -</t>
  </si>
  <si>
    <t>EAGLES - CABALLEROS CLASES 12 Y 13 -</t>
  </si>
  <si>
    <t>EAGLES - DAMAS CLASES 12  Y 13 -</t>
  </si>
  <si>
    <t>BIRDIES - DAMAS CLASES 2014 Y POSTERIORES</t>
  </si>
  <si>
    <t>BIRDIES - CABALLEROS CLASES 2014 Y POSTERIORES</t>
  </si>
  <si>
    <t>CABALLEROS MENORES DE 15 AÑOS (Clases 08 y Posteriores)</t>
  </si>
  <si>
    <t>DAMAS CATEGORIA JUVENILES Y MENORES</t>
  </si>
  <si>
    <t>DAMAS MENORES DE 15 AÑOS (Clases 08 y Posteriores)</t>
  </si>
  <si>
    <t>JAUNARENA FACUNDO</t>
  </si>
  <si>
    <t>MDPGC</t>
  </si>
  <si>
    <t>STGC</t>
  </si>
  <si>
    <t>MAR DEL PLATA GOLF CLUB</t>
  </si>
  <si>
    <t>CANCHA VIEJA</t>
  </si>
  <si>
    <t>7° FECHA DEL RANKING</t>
  </si>
  <si>
    <t>LUNES 17 DE JULIO DE 2023</t>
  </si>
  <si>
    <t>8° FECHA DEL RANKING</t>
  </si>
  <si>
    <t>MAR DEL PLATA GOLF CLUB - CANCHA VIEJA -</t>
  </si>
  <si>
    <r>
      <t xml:space="preserve">7° FECHA DEL RANKING DE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</si>
  <si>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36  +  36  =  72  -  caballeros  :  35  +  35  =  70</t>
  </si>
  <si>
    <t>HOYO 1</t>
  </si>
  <si>
    <r>
      <t xml:space="preserve">CABALLEROS M-13 (CLASES 2010 Y POSTERIORES) </t>
    </r>
    <r>
      <rPr>
        <b/>
        <sz val="8"/>
        <color rgb="FFFFFF00"/>
        <rFont val="Arial"/>
        <family val="2"/>
      </rPr>
      <t>- TEE DE SALIDA AMARILLO *</t>
    </r>
  </si>
  <si>
    <t>COSTANTINO FELIPE VALENTIN</t>
  </si>
  <si>
    <t>DE MARTINO AGUSTIN</t>
  </si>
  <si>
    <t>NASSR TOMAS FRANCISCO</t>
  </si>
  <si>
    <t>PATTI VICENTE</t>
  </si>
  <si>
    <t>JUAREZ GOÑI FRANCISCO</t>
  </si>
  <si>
    <t>CRUZ AUGUSTO</t>
  </si>
  <si>
    <t>HAUQUI JUAN IGNACIO</t>
  </si>
  <si>
    <t>SARASOLA FEDERICO</t>
  </si>
  <si>
    <t>PROBICITO IGNACIO</t>
  </si>
  <si>
    <r>
      <t xml:space="preserve">CABALLEROS </t>
    </r>
    <r>
      <rPr>
        <b/>
        <sz val="8"/>
        <color rgb="FFFFFF00"/>
        <rFont val="Arial"/>
        <family val="2"/>
      </rPr>
      <t>JUV</t>
    </r>
    <r>
      <rPr>
        <b/>
        <sz val="8"/>
        <color theme="0"/>
        <rFont val="Arial"/>
        <family val="2"/>
      </rPr>
      <t xml:space="preserve"> -  </t>
    </r>
    <r>
      <rPr>
        <b/>
        <sz val="8"/>
        <color rgb="FF92D050"/>
        <rFont val="Arial"/>
        <family val="2"/>
      </rPr>
      <t xml:space="preserve">M-18 </t>
    </r>
    <r>
      <rPr>
        <b/>
        <sz val="8"/>
        <color theme="0"/>
        <rFont val="Arial"/>
        <family val="2"/>
      </rPr>
      <t>Y</t>
    </r>
    <r>
      <rPr>
        <b/>
        <sz val="8"/>
        <color rgb="FF00B0F0"/>
        <rFont val="Arial"/>
        <family val="2"/>
      </rPr>
      <t xml:space="preserve"> M-15</t>
    </r>
  </si>
  <si>
    <t>CALEGARIS TIAGO</t>
  </si>
  <si>
    <t>POLLERO CHRISTENSEN SIMON</t>
  </si>
  <si>
    <t>CEJAS SANTIAGO</t>
  </si>
  <si>
    <t>FLÜGEL LUCAS IGNACIO</t>
  </si>
  <si>
    <t>RODRIGUEZ LUCIANO</t>
  </si>
  <si>
    <t>LEOFANTI RENZO</t>
  </si>
  <si>
    <t>ZANETTA MAXIMO</t>
  </si>
  <si>
    <t>CARACOIX PEDRO</t>
  </si>
  <si>
    <t>PALENCIA EMILIO</t>
  </si>
  <si>
    <t>CEJAS FEDERICO</t>
  </si>
  <si>
    <t>LOUSTAU AGUSTIN</t>
  </si>
  <si>
    <t>JARQUE FELIPE</t>
  </si>
  <si>
    <t>SANTANA PEDRO</t>
  </si>
  <si>
    <t>TOBLER GONZALO</t>
  </si>
  <si>
    <t>GRANDINETTI ANTONIO</t>
  </si>
  <si>
    <t>DATOLA SANTINO</t>
  </si>
  <si>
    <t>LANDI AGUSTIN</t>
  </si>
  <si>
    <t>CABRERA IÑAQUI</t>
  </si>
  <si>
    <t>SALANITRO TOMAS</t>
  </si>
  <si>
    <t>ROMERA LUCAS</t>
  </si>
  <si>
    <t>MORUA CARIAC SANTIAGO</t>
  </si>
  <si>
    <t>RAMPEZZOTTI BARTOLOME</t>
  </si>
  <si>
    <t>ROLON FRANCISCO</t>
  </si>
  <si>
    <t>DURINGER BENJAMIN</t>
  </si>
  <si>
    <t>CRUZ COSME</t>
  </si>
  <si>
    <t>SALVI SANTINO</t>
  </si>
  <si>
    <t>PATTI NICOLAS</t>
  </si>
  <si>
    <t>TOBLER SANTIAGO</t>
  </si>
  <si>
    <t>SARASOLA JOSE MANUEL</t>
  </si>
  <si>
    <t>FERNANDEZ FRANCISCO</t>
  </si>
  <si>
    <t>MICHELLI TOMAS</t>
  </si>
  <si>
    <t>LEYES LASMARTRES GERVASIO</t>
  </si>
  <si>
    <t>CUTHILL LIAM</t>
  </si>
  <si>
    <t>GUERENDIAIN FERMIN</t>
  </si>
  <si>
    <t>GIMENEZ QUIROGA GONZALO</t>
  </si>
  <si>
    <t>SAFE FRANCO</t>
  </si>
  <si>
    <t>LEOFANTI DANTE SALVADOR</t>
  </si>
  <si>
    <t>PEREZ SANTANDREA FERMIN</t>
  </si>
  <si>
    <t>ESCUDERO LUCAS</t>
  </si>
  <si>
    <t>BERENGENO SANTINO MARIO</t>
  </si>
  <si>
    <t>BERCHOT TOMAS</t>
  </si>
  <si>
    <t>PIANTONI JOSE IGNACIO</t>
  </si>
  <si>
    <t>OJEA MANUEL</t>
  </si>
  <si>
    <t>CARACOTCHE FACUNDO</t>
  </si>
  <si>
    <t>MARTINEZ FERMIN DIEGO</t>
  </si>
  <si>
    <t>ELICHIRIBEHETY RICARDO JUAN</t>
  </si>
  <si>
    <t>GRAU IGNACIO</t>
  </si>
  <si>
    <r>
      <t>DAMAS</t>
    </r>
    <r>
      <rPr>
        <b/>
        <sz val="8"/>
        <color rgb="FFFFFF00"/>
        <rFont val="Arial"/>
        <family val="2"/>
      </rPr>
      <t xml:space="preserve"> JUV</t>
    </r>
    <r>
      <rPr>
        <b/>
        <sz val="8"/>
        <color theme="0"/>
        <rFont val="Arial"/>
        <family val="2"/>
      </rPr>
      <t xml:space="preserve"> Y  </t>
    </r>
    <r>
      <rPr>
        <b/>
        <sz val="8"/>
        <color rgb="FF92D050"/>
        <rFont val="Arial"/>
        <family val="2"/>
      </rPr>
      <t xml:space="preserve"> M-18  Y </t>
    </r>
    <r>
      <rPr>
        <b/>
        <sz val="8"/>
        <color theme="0"/>
        <rFont val="Arial"/>
        <family val="2"/>
      </rPr>
      <t>M-15</t>
    </r>
  </si>
  <si>
    <t>OLIVERI CATERINA</t>
  </si>
  <si>
    <t>MARTIN IARA</t>
  </si>
  <si>
    <t>ERRECART GIMENA</t>
  </si>
  <si>
    <t>OLIVERI ANGELINA</t>
  </si>
  <si>
    <t>RAMPOLDI SARA ALESSIA</t>
  </si>
  <si>
    <t>COLOMBIER JULIA</t>
  </si>
  <si>
    <t>POLITA NUÑEZ MAITE</t>
  </si>
  <si>
    <t>DEPREZ UMMA</t>
  </si>
  <si>
    <t>SERRES SCHEFFER JOSEFINA</t>
  </si>
  <si>
    <t>LEON CAMPOS IARA</t>
  </si>
  <si>
    <t>MORAN ASTESANO VALENTINA</t>
  </si>
  <si>
    <t>AYESA SOFIA ITZIAR</t>
  </si>
  <si>
    <t>DANIEL KATJA</t>
  </si>
  <si>
    <t>BIONDELLI ALLEGRA</t>
  </si>
  <si>
    <t>CACACE ISABELA</t>
  </si>
  <si>
    <t>PORCEL ALFONSINA</t>
  </si>
  <si>
    <t>MOYANO MAYRA BELEN</t>
  </si>
  <si>
    <t>RODRIGUEZ MACIAS ISABELA</t>
  </si>
  <si>
    <t>TRIGO FELICITAS</t>
  </si>
  <si>
    <t>MA KARTHE PUCILLO MIA</t>
  </si>
  <si>
    <t>TRENCH JULIA EMA</t>
  </si>
  <si>
    <t>REPETTO JUAN CRUZ</t>
  </si>
  <si>
    <t>8° FECHA DEL RANKING - MENORES SIN HANDICAP -</t>
  </si>
  <si>
    <t>CATEGORIA EAGLES (CLASES 2012 y 2013)</t>
  </si>
  <si>
    <t>REYNOSO URIEL</t>
  </si>
  <si>
    <t>TOMKINSON JUSTO</t>
  </si>
  <si>
    <t>RODRIGUEZ STRIEBECK FRANCISCO</t>
  </si>
  <si>
    <t>ALONSO MANUEL</t>
  </si>
  <si>
    <t>MOYANO JOAQUIN URIEL</t>
  </si>
  <si>
    <t>MASTROVITO FRANCISCO</t>
  </si>
  <si>
    <t>FOLGUERAS BESSIERES AUGUSTO</t>
  </si>
  <si>
    <t>ARBELECHE ISIDRO FERMIN</t>
  </si>
  <si>
    <t>FALCON PERRETTI ORESTE JONAS</t>
  </si>
  <si>
    <t>RODRIGUEZ FERRERO JUAN MARTIN</t>
  </si>
  <si>
    <t>MUNAR FELIX</t>
  </si>
  <si>
    <t>MORELLO JUAN</t>
  </si>
  <si>
    <t>VIRAG LUCA</t>
  </si>
  <si>
    <t>ALVAREZ RAMIRO</t>
  </si>
  <si>
    <t>CHOCO HIPOLITO</t>
  </si>
  <si>
    <t>MONTENEGRO GIL BENJAMIN</t>
  </si>
  <si>
    <t>HAUQUI MANUEL</t>
  </si>
  <si>
    <t>PARASUCO AXEL GONZALO</t>
  </si>
  <si>
    <t>CASTRO SANTINO</t>
  </si>
  <si>
    <t>CICCOLA FRANCESCO</t>
  </si>
  <si>
    <t>POLIFRONI CONSTANZA</t>
  </si>
  <si>
    <t>RAMPEZZOTTI JUSTINA</t>
  </si>
  <si>
    <t>VEIGA MARTINA</t>
  </si>
  <si>
    <t>CEJAS AGOSTINA</t>
  </si>
  <si>
    <t>PORCEL MARGARITA</t>
  </si>
  <si>
    <t>CEJAS CATALINA</t>
  </si>
  <si>
    <t>TRIGO VIOLETA</t>
  </si>
  <si>
    <t>VIOLA MAYER CHARO</t>
  </si>
  <si>
    <t>LEOFANTI BIANCA EMILIA</t>
  </si>
  <si>
    <t>STATI CLARA</t>
  </si>
  <si>
    <t>LAPETINA ZOE</t>
  </si>
  <si>
    <t>CATEGORIA BIRDIES (CLASES 2014 Y POSTERIORES)</t>
  </si>
  <si>
    <t>RODRIGUEZ MACIAS HILARIO</t>
  </si>
  <si>
    <t>RIVAS BAUTISTA</t>
  </si>
  <si>
    <t>JUAREZ GOÑI BENJAMIN</t>
  </si>
  <si>
    <t>PORCEL RENZO</t>
  </si>
  <si>
    <t>BUSTILLO BELISARIO</t>
  </si>
  <si>
    <t>SARASOLA PEDRO</t>
  </si>
  <si>
    <t>DOMINGUEZ DO AMARAL BAUTISTA</t>
  </si>
  <si>
    <t>MATHIEU HILARIO</t>
  </si>
  <si>
    <t>HAUQUI SANTIAGO</t>
  </si>
  <si>
    <t>ALDUBATO GARCIA PARIS THEO</t>
  </si>
  <si>
    <t>MATHIEU TORIBIO</t>
  </si>
  <si>
    <t>ALVAREZ AXEL JEJUS</t>
  </si>
  <si>
    <t xml:space="preserve">FERRAIRONE ULISES ALEXIS </t>
  </si>
  <si>
    <t>FALLICO GONZALEZ JOAQUIN</t>
  </si>
  <si>
    <t>VIGLIANCHINO ORONA LORENZO</t>
  </si>
  <si>
    <t>NIZ AUGUSTO</t>
  </si>
  <si>
    <t>BUSTILLO MANUEL</t>
  </si>
  <si>
    <t>HEIZENREDER CIRO</t>
  </si>
  <si>
    <t>VIRAG MATTIA</t>
  </si>
  <si>
    <t>MORELLO BAUTISTA</t>
  </si>
  <si>
    <t>MARTINEZ CAMILO</t>
  </si>
  <si>
    <t>PRESSO PEREYRA OLIVIA</t>
  </si>
  <si>
    <t>ESPINAL SALVADOR</t>
  </si>
  <si>
    <t>PANICHELLI NINA</t>
  </si>
  <si>
    <t>VIOLA MAYER LOLA</t>
  </si>
  <si>
    <t>CANNELLI ESMERALDA</t>
  </si>
  <si>
    <t xml:space="preserve"> CATEGORIA PRINCIPIANTES (5 HOYOS)</t>
  </si>
  <si>
    <t>ARAMAYO VICTORIA</t>
  </si>
  <si>
    <t>NIZ GUADALUPE</t>
  </si>
  <si>
    <t>HOOFT MARIA ALMA</t>
  </si>
  <si>
    <t>COZZOLI FLORENCIA</t>
  </si>
  <si>
    <t>FERNANDEZ RAFAELA</t>
  </si>
  <si>
    <t>MARTI SOFIA</t>
  </si>
  <si>
    <t>SERRES MUGUERZA AINARA</t>
  </si>
  <si>
    <t>ZABALETA ASTESANO JUANA</t>
  </si>
  <si>
    <t>BIONDELLI BOSSO ANGELINA</t>
  </si>
  <si>
    <t>PALOMO THIAGO</t>
  </si>
  <si>
    <t>RODRIGUEZ FERRERO SANTIAGO</t>
  </si>
  <si>
    <t>RODRIGUEZ ANELLI BENJAMIN</t>
  </si>
  <si>
    <t>RENATA PEDRO</t>
  </si>
  <si>
    <t>ALFONSO FELIPE</t>
  </si>
  <si>
    <t>BARRAGAN LEOFANTI BENICIO</t>
  </si>
  <si>
    <t>CASENAVE BENICIO</t>
  </si>
  <si>
    <t>ELICHIRIBEHETY PEDRO</t>
  </si>
  <si>
    <t>BERRETA VAZQUEZ VALENTIN</t>
  </si>
  <si>
    <t>DIEZ FAUSTO</t>
  </si>
  <si>
    <t>ELICHIRIBEHETY TOMAS</t>
  </si>
  <si>
    <t>CIANCI IKER</t>
  </si>
  <si>
    <t>DI IORIO ANGELINA</t>
  </si>
  <si>
    <t>ORTIZ LEONEL</t>
  </si>
  <si>
    <t>FIGUEROA BAUTISTA</t>
  </si>
  <si>
    <t>RASMUSSEN OTTO ALFREDO</t>
  </si>
  <si>
    <t>HOYO 10</t>
  </si>
  <si>
    <t>PROMOCIONALES A HCP</t>
  </si>
  <si>
    <t>DESIMONE AGUSTIN</t>
  </si>
  <si>
    <t>TOCAGNI JUAN MARTIN</t>
  </si>
  <si>
    <t>PAGNI LUCAS</t>
  </si>
  <si>
    <t>CARTOLANO JUAN MARTIN</t>
  </si>
  <si>
    <t>HARPER TUBIO JUAN BAUTISTA</t>
  </si>
  <si>
    <t>GALARZA MAXIMO EZEQUIEL</t>
  </si>
  <si>
    <t>ANSORENA LOLA</t>
  </si>
  <si>
    <t>TOCAGNI HELENA BEATRIZ</t>
  </si>
  <si>
    <t>BUSTILLO SANTOS</t>
  </si>
  <si>
    <t>CATEGORIA ALBATROS (CLASES 10 y 11)</t>
  </si>
  <si>
    <t>GENTILE MARTINO</t>
  </si>
  <si>
    <t>DA SILVA ANTONIO</t>
  </si>
  <si>
    <t>DI IORIO FELIPE</t>
  </si>
  <si>
    <t>CARTOLANO JUSTO JOSE</t>
  </si>
  <si>
    <t>MELERA GIOVANI JAVIER</t>
  </si>
  <si>
    <t>DE LA TORRE BENJAMIN</t>
  </si>
  <si>
    <t>SANCHEZ ERIK TOMAS</t>
  </si>
  <si>
    <t>LOPEZ LEONEL</t>
  </si>
  <si>
    <t>ASET OLAF</t>
  </si>
  <si>
    <t>ASET MIRKO</t>
  </si>
  <si>
    <t>DO COBO MAXIMO</t>
  </si>
  <si>
    <t>ALEMAN BENJAMIN</t>
  </si>
  <si>
    <t>ESPINA MARIA PAZ</t>
  </si>
  <si>
    <t>ANSORENA VIOLETA</t>
  </si>
  <si>
    <t>MAYORANO ISABELLA</t>
  </si>
  <si>
    <t>GOLFISTAS INTEGRADOS</t>
  </si>
  <si>
    <t>DANUNZIO MATIAS</t>
  </si>
  <si>
    <t>JESPERSEN JUAN PEDRO</t>
  </si>
  <si>
    <t>ROLON GREGORIO</t>
  </si>
  <si>
    <t>RETTA PEDRO JOSE</t>
  </si>
  <si>
    <t>ROCCA LISANDRO</t>
  </si>
  <si>
    <t>MORANO JUAN CRUZ</t>
  </si>
  <si>
    <t>EVTGC</t>
  </si>
  <si>
    <t>SPGC</t>
  </si>
  <si>
    <t>CMDP</t>
  </si>
  <si>
    <t>NGC</t>
  </si>
  <si>
    <t>CACACE ISABELLA</t>
  </si>
  <si>
    <t>LAGART</t>
  </si>
  <si>
    <t>LPSA</t>
  </si>
  <si>
    <t>MERCE</t>
  </si>
  <si>
    <t>TGC</t>
  </si>
  <si>
    <t>CC MEND</t>
  </si>
  <si>
    <t>JCA</t>
  </si>
  <si>
    <t>MULIT</t>
  </si>
  <si>
    <t>CSCPGB</t>
  </si>
  <si>
    <t>GCD</t>
  </si>
  <si>
    <t>VGGC</t>
  </si>
  <si>
    <t>ML</t>
  </si>
  <si>
    <t>CG</t>
  </si>
  <si>
    <t>CEGL</t>
  </si>
  <si>
    <t>BOUL</t>
  </si>
  <si>
    <t>VEIGA MARTINA RENATA</t>
  </si>
  <si>
    <t>FERRAIRONE ULISES ALEXIS</t>
  </si>
  <si>
    <t>P</t>
  </si>
  <si>
    <t>MEJOR NETO GENERAL JUVENILES</t>
  </si>
  <si>
    <t>MEJOR NETO GENERAL MENORES</t>
  </si>
  <si>
    <t>MEJOR GROSS GENERAL SIN HCP</t>
  </si>
  <si>
    <t>D</t>
  </si>
  <si>
    <t>E</t>
  </si>
  <si>
    <t>S</t>
  </si>
  <si>
    <t>REG</t>
  </si>
  <si>
    <t>6-3c</t>
  </si>
  <si>
    <r>
      <t xml:space="preserve">HAUQUI MANUEL </t>
    </r>
    <r>
      <rPr>
        <b/>
        <sz val="13"/>
        <color rgb="FF008000"/>
        <rFont val="Arial"/>
        <family val="2"/>
      </rPr>
      <t>(U. 6 H. 29)</t>
    </r>
  </si>
  <si>
    <r>
      <t xml:space="preserve">PARASUCO AXEL </t>
    </r>
    <r>
      <rPr>
        <b/>
        <sz val="13"/>
        <color rgb="FF008000"/>
        <rFont val="Arial"/>
        <family val="2"/>
      </rPr>
      <t>(U. 6 H. 27)</t>
    </r>
  </si>
  <si>
    <t>Suma</t>
  </si>
  <si>
    <t>Promedio</t>
  </si>
  <si>
    <t>Total</t>
  </si>
  <si>
    <t>Recuento</t>
  </si>
  <si>
    <r>
      <t xml:space="preserve">PARASUCO AXEL </t>
    </r>
    <r>
      <rPr>
        <b/>
        <sz val="13"/>
        <rFont val="Arial"/>
        <family val="2"/>
      </rPr>
      <t>(U. 6 H. 27)</t>
    </r>
  </si>
  <si>
    <t>x|</t>
  </si>
  <si>
    <t>NASSR TOMAS CON 70 GOLPES</t>
  </si>
  <si>
    <t>CALEGARI THIAGO CON 65 GOLPES</t>
  </si>
  <si>
    <t>JUAREZ GOÑI BENJAMIN CON 39 GOLPES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</si>
</sst>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52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rgb="FFFFFF00"/>
      <name val="Arial"/>
      <family val="2"/>
    </font>
    <font>
      <b/>
      <sz val="8"/>
      <name val="Arial"/>
      <family val="2"/>
    </font>
    <font>
      <b/>
      <sz val="8"/>
      <color rgb="FF92D050"/>
      <name val="Arial"/>
      <family val="2"/>
    </font>
    <font>
      <b/>
      <sz val="8"/>
      <color rgb="FF00B0F0"/>
      <name val="Arial"/>
      <family val="2"/>
    </font>
    <font>
      <b/>
      <sz val="8"/>
      <color rgb="FFFF0000"/>
      <name val="Arial"/>
      <family val="2"/>
    </font>
    <font>
      <b/>
      <sz val="8"/>
      <color indexed="10"/>
      <name val="Arial"/>
      <family val="2"/>
    </font>
    <font>
      <sz val="8"/>
      <name val="Arial1"/>
    </font>
    <font>
      <sz val="10"/>
      <color indexed="12"/>
      <name val="Arial"/>
      <family val="2"/>
    </font>
    <font>
      <b/>
      <sz val="24"/>
      <name val="Arial"/>
      <family val="2"/>
    </font>
    <font>
      <b/>
      <sz val="13"/>
      <color rgb="FFFF0000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3"/>
      <color rgb="FF008000"/>
      <name val="Arial"/>
      <family val="2"/>
    </font>
    <font>
      <b/>
      <sz val="8"/>
      <color rgb="FFFF0000"/>
      <name val="Arial1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9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7" fillId="0" borderId="30" xfId="0" applyFont="1" applyFill="1" applyBorder="1" applyAlignment="1">
      <alignment horizontal="center"/>
    </xf>
    <xf numFmtId="0" fontId="24" fillId="0" borderId="0" xfId="0" quotePrefix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6" fillId="0" borderId="29" xfId="0" applyFont="1" applyFill="1" applyBorder="1"/>
    <xf numFmtId="0" fontId="11" fillId="0" borderId="30" xfId="0" applyFont="1" applyFill="1" applyBorder="1" applyAlignment="1">
      <alignment horizontal="center"/>
    </xf>
    <xf numFmtId="164" fontId="11" fillId="0" borderId="30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4" fontId="7" fillId="0" borderId="3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4" xfId="0" quotePrefix="1" applyFont="1" applyFill="1" applyBorder="1" applyAlignment="1">
      <alignment horizontal="center"/>
    </xf>
    <xf numFmtId="0" fontId="1" fillId="0" borderId="33" xfId="0" applyFont="1" applyFill="1" applyBorder="1"/>
    <xf numFmtId="0" fontId="1" fillId="0" borderId="33" xfId="0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2" fillId="0" borderId="16" xfId="0" applyFont="1" applyFill="1" applyBorder="1"/>
    <xf numFmtId="0" fontId="3" fillId="2" borderId="2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center"/>
    </xf>
    <xf numFmtId="0" fontId="36" fillId="0" borderId="35" xfId="0" applyFont="1" applyBorder="1" applyAlignment="1">
      <alignment vertical="center"/>
    </xf>
    <xf numFmtId="0" fontId="36" fillId="0" borderId="36" xfId="0" applyFont="1" applyBorder="1" applyAlignment="1">
      <alignment vertical="center"/>
    </xf>
    <xf numFmtId="166" fontId="36" fillId="0" borderId="36" xfId="0" applyNumberFormat="1" applyFont="1" applyBorder="1" applyAlignment="1">
      <alignment horizontal="center" vertical="center"/>
    </xf>
    <xf numFmtId="0" fontId="39" fillId="6" borderId="2" xfId="0" applyFont="1" applyFill="1" applyBorder="1" applyAlignment="1">
      <alignment vertical="center"/>
    </xf>
    <xf numFmtId="166" fontId="36" fillId="0" borderId="4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6" fillId="0" borderId="3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166" fontId="36" fillId="0" borderId="2" xfId="0" applyNumberFormat="1" applyFont="1" applyBorder="1" applyAlignment="1">
      <alignment horizontal="center" vertical="center"/>
    </xf>
    <xf numFmtId="0" fontId="36" fillId="0" borderId="24" xfId="0" applyFont="1" applyBorder="1" applyAlignment="1">
      <alignment vertical="center"/>
    </xf>
    <xf numFmtId="0" fontId="36" fillId="0" borderId="25" xfId="0" applyFont="1" applyBorder="1" applyAlignment="1">
      <alignment vertical="center"/>
    </xf>
    <xf numFmtId="166" fontId="36" fillId="0" borderId="25" xfId="0" applyNumberFormat="1" applyFont="1" applyBorder="1" applyAlignment="1">
      <alignment horizontal="center" vertical="center"/>
    </xf>
    <xf numFmtId="166" fontId="36" fillId="0" borderId="37" xfId="0" applyNumberFormat="1" applyFont="1" applyBorder="1" applyAlignment="1">
      <alignment horizontal="center" vertical="center"/>
    </xf>
    <xf numFmtId="20" fontId="36" fillId="0" borderId="16" xfId="0" applyNumberFormat="1" applyFont="1" applyBorder="1" applyAlignment="1">
      <alignment horizontal="center" vertical="center"/>
    </xf>
    <xf numFmtId="0" fontId="36" fillId="0" borderId="38" xfId="0" applyFont="1" applyBorder="1" applyAlignment="1">
      <alignment vertical="center"/>
    </xf>
    <xf numFmtId="0" fontId="36" fillId="12" borderId="39" xfId="0" applyFont="1" applyFill="1" applyBorder="1" applyAlignment="1">
      <alignment vertical="center"/>
    </xf>
    <xf numFmtId="166" fontId="36" fillId="0" borderId="39" xfId="0" applyNumberFormat="1" applyFont="1" applyBorder="1" applyAlignment="1">
      <alignment horizontal="center" vertical="center"/>
    </xf>
    <xf numFmtId="0" fontId="36" fillId="13" borderId="39" xfId="0" applyFont="1" applyFill="1" applyBorder="1" applyAlignment="1">
      <alignment vertical="center"/>
    </xf>
    <xf numFmtId="166" fontId="36" fillId="0" borderId="40" xfId="0" applyNumberFormat="1" applyFont="1" applyBorder="1" applyAlignment="1">
      <alignment horizontal="center" vertical="center"/>
    </xf>
    <xf numFmtId="0" fontId="36" fillId="13" borderId="2" xfId="0" applyFont="1" applyFill="1" applyBorder="1" applyAlignment="1">
      <alignment vertical="center"/>
    </xf>
    <xf numFmtId="0" fontId="36" fillId="12" borderId="2" xfId="0" applyFont="1" applyFill="1" applyBorder="1" applyAlignment="1">
      <alignment vertical="center"/>
    </xf>
    <xf numFmtId="0" fontId="36" fillId="6" borderId="2" xfId="0" applyFont="1" applyFill="1" applyBorder="1" applyAlignment="1">
      <alignment vertical="center"/>
    </xf>
    <xf numFmtId="0" fontId="36" fillId="0" borderId="29" xfId="0" applyFont="1" applyBorder="1" applyAlignment="1">
      <alignment vertical="center"/>
    </xf>
    <xf numFmtId="0" fontId="36" fillId="13" borderId="30" xfId="0" applyFont="1" applyFill="1" applyBorder="1" applyAlignment="1">
      <alignment vertical="center"/>
    </xf>
    <xf numFmtId="166" fontId="36" fillId="0" borderId="30" xfId="0" applyNumberFormat="1" applyFont="1" applyBorder="1" applyAlignment="1">
      <alignment horizontal="center" vertical="center"/>
    </xf>
    <xf numFmtId="0" fontId="36" fillId="6" borderId="30" xfId="0" applyFont="1" applyFill="1" applyBorder="1" applyAlignment="1">
      <alignment vertical="center"/>
    </xf>
    <xf numFmtId="166" fontId="36" fillId="0" borderId="41" xfId="0" applyNumberFormat="1" applyFont="1" applyBorder="1" applyAlignment="1">
      <alignment horizontal="center" vertical="center"/>
    </xf>
    <xf numFmtId="0" fontId="36" fillId="6" borderId="39" xfId="0" applyFont="1" applyFill="1" applyBorder="1" applyAlignment="1">
      <alignment vertical="center"/>
    </xf>
    <xf numFmtId="0" fontId="36" fillId="0" borderId="30" xfId="0" applyFont="1" applyBorder="1" applyAlignment="1">
      <alignment vertical="center"/>
    </xf>
    <xf numFmtId="0" fontId="36" fillId="0" borderId="30" xfId="0" applyFont="1" applyBorder="1"/>
    <xf numFmtId="0" fontId="36" fillId="0" borderId="41" xfId="0" applyFont="1" applyBorder="1"/>
    <xf numFmtId="0" fontId="37" fillId="14" borderId="8" xfId="0" applyFont="1" applyFill="1" applyBorder="1" applyAlignment="1">
      <alignment horizontal="center"/>
    </xf>
    <xf numFmtId="165" fontId="44" fillId="0" borderId="39" xfId="3" applyFont="1" applyBorder="1" applyAlignment="1">
      <alignment vertical="center"/>
    </xf>
    <xf numFmtId="166" fontId="44" fillId="0" borderId="39" xfId="3" applyNumberFormat="1" applyFont="1" applyBorder="1" applyAlignment="1">
      <alignment horizontal="center" vertical="center"/>
    </xf>
    <xf numFmtId="0" fontId="36" fillId="0" borderId="39" xfId="0" applyFont="1" applyBorder="1" applyAlignment="1">
      <alignment vertical="center"/>
    </xf>
    <xf numFmtId="166" fontId="44" fillId="0" borderId="40" xfId="3" applyNumberFormat="1" applyFont="1" applyBorder="1" applyAlignment="1">
      <alignment horizontal="center" vertical="center"/>
    </xf>
    <xf numFmtId="165" fontId="44" fillId="0" borderId="2" xfId="3" applyFont="1" applyBorder="1" applyAlignment="1">
      <alignment vertical="center"/>
    </xf>
    <xf numFmtId="166" fontId="44" fillId="0" borderId="2" xfId="3" applyNumberFormat="1" applyFont="1" applyBorder="1" applyAlignment="1">
      <alignment horizontal="center" vertical="center"/>
    </xf>
    <xf numFmtId="166" fontId="44" fillId="0" borderId="4" xfId="3" applyNumberFormat="1" applyFont="1" applyBorder="1" applyAlignment="1">
      <alignment horizontal="center" vertical="center"/>
    </xf>
    <xf numFmtId="0" fontId="36" fillId="15" borderId="2" xfId="0" applyFont="1" applyFill="1" applyBorder="1" applyAlignment="1">
      <alignment vertical="center"/>
    </xf>
    <xf numFmtId="165" fontId="44" fillId="15" borderId="2" xfId="3" applyFont="1" applyFill="1" applyBorder="1" applyAlignment="1">
      <alignment vertical="center"/>
    </xf>
    <xf numFmtId="0" fontId="36" fillId="15" borderId="30" xfId="0" applyFont="1" applyFill="1" applyBorder="1" applyAlignment="1">
      <alignment vertical="center"/>
    </xf>
    <xf numFmtId="166" fontId="44" fillId="0" borderId="30" xfId="3" applyNumberFormat="1" applyFont="1" applyBorder="1" applyAlignment="1">
      <alignment horizontal="center" vertical="center"/>
    </xf>
    <xf numFmtId="165" fontId="44" fillId="15" borderId="30" xfId="3" applyFont="1" applyFill="1" applyBorder="1" applyAlignment="1">
      <alignment vertical="center"/>
    </xf>
    <xf numFmtId="166" fontId="44" fillId="0" borderId="2" xfId="3" quotePrefix="1" applyNumberFormat="1" applyFont="1" applyBorder="1" applyAlignment="1">
      <alignment horizontal="center" vertical="center"/>
    </xf>
    <xf numFmtId="0" fontId="36" fillId="0" borderId="2" xfId="0" applyFont="1" applyBorder="1"/>
    <xf numFmtId="0" fontId="36" fillId="0" borderId="4" xfId="0" quotePrefix="1" applyFont="1" applyBorder="1" applyAlignment="1">
      <alignment horizontal="center"/>
    </xf>
    <xf numFmtId="0" fontId="36" fillId="0" borderId="0" xfId="0" applyFont="1" applyAlignment="1">
      <alignment vertical="center"/>
    </xf>
    <xf numFmtId="166" fontId="44" fillId="0" borderId="41" xfId="3" applyNumberFormat="1" applyFont="1" applyBorder="1" applyAlignment="1">
      <alignment horizontal="center" vertical="center"/>
    </xf>
    <xf numFmtId="0" fontId="36" fillId="15" borderId="39" xfId="0" applyFont="1" applyFill="1" applyBorder="1" applyAlignment="1">
      <alignment vertical="center"/>
    </xf>
    <xf numFmtId="166" fontId="36" fillId="0" borderId="4" xfId="0" quotePrefix="1" applyNumberFormat="1" applyFont="1" applyBorder="1" applyAlignment="1">
      <alignment horizontal="center" vertical="center"/>
    </xf>
    <xf numFmtId="166" fontId="36" fillId="0" borderId="30" xfId="0" quotePrefix="1" applyNumberFormat="1" applyFont="1" applyBorder="1" applyAlignment="1">
      <alignment horizontal="center" vertical="center"/>
    </xf>
    <xf numFmtId="166" fontId="36" fillId="0" borderId="41" xfId="0" quotePrefix="1" applyNumberFormat="1" applyFont="1" applyBorder="1" applyAlignment="1">
      <alignment horizontal="center" vertical="center"/>
    </xf>
    <xf numFmtId="166" fontId="36" fillId="0" borderId="2" xfId="0" quotePrefix="1" applyNumberFormat="1" applyFont="1" applyBorder="1" applyAlignment="1">
      <alignment horizontal="center" vertical="center"/>
    </xf>
    <xf numFmtId="0" fontId="37" fillId="14" borderId="1" xfId="0" applyFont="1" applyFill="1" applyBorder="1" applyAlignment="1">
      <alignment horizontal="center"/>
    </xf>
    <xf numFmtId="0" fontId="37" fillId="16" borderId="1" xfId="0" applyFont="1" applyFill="1" applyBorder="1" applyAlignment="1">
      <alignment horizontal="center"/>
    </xf>
    <xf numFmtId="0" fontId="16" fillId="0" borderId="0" xfId="0" applyFont="1"/>
    <xf numFmtId="0" fontId="36" fillId="0" borderId="0" xfId="0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6" borderId="24" xfId="0" applyFont="1" applyFill="1" applyBorder="1"/>
    <xf numFmtId="0" fontId="45" fillId="0" borderId="25" xfId="0" applyFont="1" applyFill="1" applyBorder="1" applyAlignment="1">
      <alignment horizontal="center"/>
    </xf>
    <xf numFmtId="0" fontId="32" fillId="0" borderId="33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37" fillId="11" borderId="8" xfId="0" applyFont="1" applyFill="1" applyBorder="1" applyAlignment="1">
      <alignment horizontal="center" vertical="center"/>
    </xf>
    <xf numFmtId="0" fontId="37" fillId="11" borderId="7" xfId="0" applyFont="1" applyFill="1" applyBorder="1" applyAlignment="1">
      <alignment horizontal="center" vertical="center"/>
    </xf>
    <xf numFmtId="0" fontId="37" fillId="11" borderId="43" xfId="0" applyFont="1" applyFill="1" applyBorder="1" applyAlignment="1">
      <alignment horizontal="center" vertical="center"/>
    </xf>
    <xf numFmtId="0" fontId="35" fillId="10" borderId="8" xfId="0" applyFont="1" applyFill="1" applyBorder="1" applyAlignment="1">
      <alignment horizontal="center" vertical="center"/>
    </xf>
    <xf numFmtId="0" fontId="35" fillId="10" borderId="14" xfId="0" applyFont="1" applyFill="1" applyBorder="1" applyAlignment="1">
      <alignment horizontal="center" vertical="center"/>
    </xf>
    <xf numFmtId="0" fontId="35" fillId="10" borderId="10" xfId="0" applyFont="1" applyFill="1" applyBorder="1" applyAlignment="1">
      <alignment horizontal="center" vertical="center"/>
    </xf>
    <xf numFmtId="0" fontId="37" fillId="11" borderId="14" xfId="0" applyFont="1" applyFill="1" applyBorder="1" applyAlignment="1">
      <alignment horizontal="center" vertical="center"/>
    </xf>
    <xf numFmtId="0" fontId="37" fillId="11" borderId="10" xfId="0" applyFont="1" applyFill="1" applyBorder="1" applyAlignment="1">
      <alignment horizontal="center" vertical="center"/>
    </xf>
    <xf numFmtId="0" fontId="37" fillId="11" borderId="18" xfId="0" applyFont="1" applyFill="1" applyBorder="1" applyAlignment="1">
      <alignment horizontal="center" vertical="center"/>
    </xf>
    <xf numFmtId="0" fontId="37" fillId="11" borderId="15" xfId="0" applyFont="1" applyFill="1" applyBorder="1" applyAlignment="1">
      <alignment horizontal="center" vertical="center"/>
    </xf>
    <xf numFmtId="0" fontId="37" fillId="11" borderId="19" xfId="0" applyFont="1" applyFill="1" applyBorder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37" fillId="11" borderId="42" xfId="0" applyFont="1" applyFill="1" applyBorder="1" applyAlignment="1">
      <alignment horizontal="center" vertical="center"/>
    </xf>
    <xf numFmtId="0" fontId="43" fillId="9" borderId="8" xfId="0" applyFont="1" applyFill="1" applyBorder="1" applyAlignment="1">
      <alignment horizontal="center" vertical="center"/>
    </xf>
    <xf numFmtId="0" fontId="43" fillId="9" borderId="14" xfId="0" applyFont="1" applyFill="1" applyBorder="1" applyAlignment="1">
      <alignment horizontal="center" vertical="center"/>
    </xf>
    <xf numFmtId="0" fontId="43" fillId="9" borderId="10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9" borderId="2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5" fillId="10" borderId="18" xfId="0" applyFont="1" applyFill="1" applyBorder="1" applyAlignment="1">
      <alignment horizontal="center" vertical="center"/>
    </xf>
    <xf numFmtId="0" fontId="35" fillId="10" borderId="15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2" fillId="0" borderId="44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20" fontId="36" fillId="6" borderId="12" xfId="0" applyNumberFormat="1" applyFont="1" applyFill="1" applyBorder="1" applyAlignment="1">
      <alignment horizontal="center" vertical="center"/>
    </xf>
    <xf numFmtId="0" fontId="26" fillId="6" borderId="16" xfId="0" applyFont="1" applyFill="1" applyBorder="1"/>
    <xf numFmtId="0" fontId="7" fillId="2" borderId="12" xfId="0" quotePrefix="1" applyFont="1" applyFill="1" applyBorder="1" applyAlignment="1">
      <alignment horizontal="center"/>
    </xf>
    <xf numFmtId="0" fontId="26" fillId="6" borderId="33" xfId="0" applyFont="1" applyFill="1" applyBorder="1"/>
    <xf numFmtId="0" fontId="7" fillId="2" borderId="17" xfId="0" quotePrefix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6" borderId="13" xfId="0" quotePrefix="1" applyFont="1" applyFill="1" applyBorder="1" applyAlignment="1">
      <alignment horizontal="center"/>
    </xf>
    <xf numFmtId="0" fontId="47" fillId="6" borderId="16" xfId="0" applyFont="1" applyFill="1" applyBorder="1"/>
    <xf numFmtId="0" fontId="47" fillId="6" borderId="33" xfId="0" applyFont="1" applyFill="1" applyBorder="1"/>
    <xf numFmtId="0" fontId="5" fillId="0" borderId="9" xfId="0" quotePrefix="1" applyFont="1" applyFill="1" applyBorder="1" applyAlignment="1">
      <alignment horizontal="center"/>
    </xf>
    <xf numFmtId="0" fontId="5" fillId="0" borderId="31" xfId="0" quotePrefix="1" applyFont="1" applyFill="1" applyBorder="1" applyAlignment="1">
      <alignment horizontal="center"/>
    </xf>
    <xf numFmtId="20" fontId="36" fillId="6" borderId="17" xfId="0" applyNumberFormat="1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vertical="center"/>
    </xf>
    <xf numFmtId="0" fontId="42" fillId="6" borderId="30" xfId="0" applyFont="1" applyFill="1" applyBorder="1" applyAlignment="1">
      <alignment vertical="center"/>
    </xf>
    <xf numFmtId="0" fontId="3" fillId="7" borderId="38" xfId="0" applyFont="1" applyFill="1" applyBorder="1" applyAlignment="1">
      <alignment horizontal="center"/>
    </xf>
    <xf numFmtId="0" fontId="3" fillId="7" borderId="39" xfId="0" applyFont="1" applyFill="1" applyBorder="1" applyAlignment="1">
      <alignment horizontal="center"/>
    </xf>
    <xf numFmtId="0" fontId="3" fillId="7" borderId="40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164" fontId="21" fillId="0" borderId="0" xfId="0" applyNumberFormat="1" applyFont="1"/>
    <xf numFmtId="0" fontId="3" fillId="0" borderId="0" xfId="0" applyFont="1"/>
    <xf numFmtId="0" fontId="4" fillId="6" borderId="26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20" fontId="36" fillId="6" borderId="16" xfId="0" applyNumberFormat="1" applyFont="1" applyFill="1" applyBorder="1" applyAlignment="1">
      <alignment horizontal="center" vertical="center"/>
    </xf>
    <xf numFmtId="0" fontId="48" fillId="2" borderId="17" xfId="0" applyFont="1" applyFill="1" applyBorder="1" applyAlignment="1">
      <alignment horizontal="center"/>
    </xf>
    <xf numFmtId="0" fontId="49" fillId="0" borderId="32" xfId="0" applyFont="1" applyBorder="1" applyAlignment="1">
      <alignment horizontal="center"/>
    </xf>
    <xf numFmtId="0" fontId="26" fillId="6" borderId="24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26" fillId="6" borderId="29" xfId="0" applyFont="1" applyFill="1" applyBorder="1"/>
    <xf numFmtId="0" fontId="8" fillId="0" borderId="30" xfId="0" quotePrefix="1" applyFont="1" applyFill="1" applyBorder="1" applyAlignment="1">
      <alignment horizontal="center"/>
    </xf>
    <xf numFmtId="0" fontId="7" fillId="0" borderId="30" xfId="0" quotePrefix="1" applyFont="1" applyFill="1" applyBorder="1" applyAlignment="1">
      <alignment horizontal="center"/>
    </xf>
    <xf numFmtId="0" fontId="7" fillId="0" borderId="31" xfId="0" quotePrefix="1" applyFont="1" applyFill="1" applyBorder="1" applyAlignment="1">
      <alignment horizontal="center"/>
    </xf>
    <xf numFmtId="0" fontId="5" fillId="0" borderId="32" xfId="0" quotePrefix="1" applyFont="1" applyBorder="1" applyAlignment="1">
      <alignment horizontal="center"/>
    </xf>
    <xf numFmtId="165" fontId="51" fillId="6" borderId="30" xfId="3" applyFont="1" applyFill="1" applyBorder="1" applyAlignment="1">
      <alignment vertical="center"/>
    </xf>
    <xf numFmtId="20" fontId="36" fillId="6" borderId="26" xfId="0" applyNumberFormat="1" applyFont="1" applyFill="1" applyBorder="1" applyAlignment="1">
      <alignment horizontal="center" vertical="center"/>
    </xf>
    <xf numFmtId="20" fontId="36" fillId="6" borderId="34" xfId="0" applyNumberFormat="1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/>
    </xf>
    <xf numFmtId="0" fontId="26" fillId="6" borderId="3" xfId="0" applyFont="1" applyFill="1" applyBorder="1"/>
    <xf numFmtId="0" fontId="5" fillId="6" borderId="34" xfId="0" quotePrefix="1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176901</xdr:colOff>
      <xdr:row>0</xdr:row>
      <xdr:rowOff>0</xdr:rowOff>
    </xdr:from>
    <xdr:to>
      <xdr:col>8</xdr:col>
      <xdr:colOff>686759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437" y="0"/>
          <a:ext cx="958893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320703</xdr:colOff>
      <xdr:row>0</xdr:row>
      <xdr:rowOff>122478</xdr:rowOff>
    </xdr:from>
    <xdr:to>
      <xdr:col>8</xdr:col>
      <xdr:colOff>843643</xdr:colOff>
      <xdr:row>4</xdr:row>
      <xdr:rowOff>16019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1239" y="122478"/>
          <a:ext cx="1529868" cy="8732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27217</xdr:colOff>
      <xdr:row>0</xdr:row>
      <xdr:rowOff>176893</xdr:rowOff>
    </xdr:from>
    <xdr:to>
      <xdr:col>6</xdr:col>
      <xdr:colOff>816424</xdr:colOff>
      <xdr:row>3</xdr:row>
      <xdr:rowOff>234325</xdr:rowOff>
    </xdr:to>
    <xdr:pic>
      <xdr:nvPicPr>
        <xdr:cNvPr id="2" name="2 Imagen" descr="Arkay.jpg">
          <a:extLst>
            <a:ext uri="{FF2B5EF4-FFF2-40B4-BE49-F238E27FC236}">
              <a16:creationId xmlns:a16="http://schemas.microsoft.com/office/drawing/2014/main" id="{15C3D3A1-54DD-425A-AD70-4E16C6B91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5646" y="176893"/>
          <a:ext cx="1387921" cy="792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171906</xdr:colOff>
      <xdr:row>0</xdr:row>
      <xdr:rowOff>0</xdr:rowOff>
    </xdr:from>
    <xdr:to>
      <xdr:col>8</xdr:col>
      <xdr:colOff>681007</xdr:colOff>
      <xdr:row>1</xdr:row>
      <xdr:rowOff>79375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3989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204109</xdr:colOff>
      <xdr:row>0</xdr:row>
      <xdr:rowOff>40821</xdr:rowOff>
    </xdr:from>
    <xdr:to>
      <xdr:col>8</xdr:col>
      <xdr:colOff>713967</xdr:colOff>
      <xdr:row>1</xdr:row>
      <xdr:rowOff>122464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7788" y="40821"/>
          <a:ext cx="958893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27214</xdr:colOff>
      <xdr:row>0</xdr:row>
      <xdr:rowOff>54428</xdr:rowOff>
    </xdr:from>
    <xdr:to>
      <xdr:col>6</xdr:col>
      <xdr:colOff>786082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54428"/>
          <a:ext cx="758868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13616</xdr:colOff>
      <xdr:row>0</xdr:row>
      <xdr:rowOff>262623</xdr:rowOff>
    </xdr:from>
    <xdr:to>
      <xdr:col>5</xdr:col>
      <xdr:colOff>204115</xdr:colOff>
      <xdr:row>3</xdr:row>
      <xdr:rowOff>48489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76116" y="262623"/>
          <a:ext cx="952499" cy="711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2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00" t="s">
        <v>47</v>
      </c>
      <c r="B1" s="200"/>
      <c r="C1" s="200"/>
      <c r="D1" s="200"/>
      <c r="E1" s="200"/>
      <c r="F1" s="200"/>
      <c r="G1" s="200"/>
      <c r="H1" s="200"/>
    </row>
    <row r="2" spans="1:11" ht="30.75">
      <c r="A2" s="204" t="s">
        <v>48</v>
      </c>
      <c r="B2" s="204"/>
      <c r="C2" s="204"/>
      <c r="D2" s="204"/>
      <c r="E2" s="204"/>
      <c r="F2" s="204"/>
      <c r="G2" s="204"/>
      <c r="H2" s="204"/>
    </row>
    <row r="3" spans="1:11" ht="19.5">
      <c r="A3" s="201" t="s">
        <v>7</v>
      </c>
      <c r="B3" s="201"/>
      <c r="C3" s="201"/>
      <c r="D3" s="201"/>
      <c r="E3" s="201"/>
      <c r="F3" s="201"/>
      <c r="G3" s="201"/>
      <c r="H3" s="201"/>
    </row>
    <row r="4" spans="1:11" ht="26.25">
      <c r="A4" s="202" t="s">
        <v>49</v>
      </c>
      <c r="B4" s="202"/>
      <c r="C4" s="202"/>
      <c r="D4" s="202"/>
      <c r="E4" s="202"/>
      <c r="F4" s="202"/>
      <c r="G4" s="202"/>
      <c r="H4" s="202"/>
      <c r="K4" s="9"/>
    </row>
    <row r="5" spans="1:11" ht="19.5">
      <c r="A5" s="203" t="s">
        <v>23</v>
      </c>
      <c r="B5" s="203"/>
      <c r="C5" s="203"/>
      <c r="D5" s="203"/>
      <c r="E5" s="203"/>
      <c r="F5" s="203"/>
      <c r="G5" s="203"/>
      <c r="H5" s="203"/>
      <c r="K5" s="9"/>
    </row>
    <row r="6" spans="1:11" ht="19.5">
      <c r="A6" s="196" t="s">
        <v>50</v>
      </c>
      <c r="B6" s="196"/>
      <c r="C6" s="196"/>
      <c r="D6" s="196"/>
      <c r="E6" s="196"/>
      <c r="F6" s="196"/>
      <c r="G6" s="196"/>
      <c r="H6" s="196"/>
      <c r="K6" s="9"/>
    </row>
    <row r="7" spans="1:11" ht="19.5" thickBot="1">
      <c r="A7" s="2"/>
      <c r="K7" s="9"/>
    </row>
    <row r="8" spans="1:11" ht="19.5" thickBot="1">
      <c r="A8" s="197" t="s">
        <v>32</v>
      </c>
      <c r="B8" s="198"/>
      <c r="C8" s="198"/>
      <c r="D8" s="198"/>
      <c r="E8" s="198"/>
      <c r="F8" s="198"/>
      <c r="G8" s="198"/>
      <c r="H8" s="199"/>
      <c r="K8" s="9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114" t="s">
        <v>24</v>
      </c>
    </row>
    <row r="10" spans="1:11" ht="20.25" thickBot="1">
      <c r="A10" s="86" t="s">
        <v>59</v>
      </c>
      <c r="B10" s="87" t="s">
        <v>45</v>
      </c>
      <c r="C10" s="88">
        <v>37079</v>
      </c>
      <c r="D10" s="89">
        <v>2</v>
      </c>
      <c r="E10" s="90">
        <v>37</v>
      </c>
      <c r="F10" s="91">
        <v>35</v>
      </c>
      <c r="G10" s="286">
        <f>SUM(E10:F10)</f>
        <v>72</v>
      </c>
      <c r="H10" s="93">
        <f>SUM(G10-D10)</f>
        <v>70</v>
      </c>
      <c r="I10" s="23" t="s">
        <v>15</v>
      </c>
      <c r="K10" s="20">
        <f t="shared" ref="K10:K15" si="0">(F10-D10*0.5)</f>
        <v>34</v>
      </c>
    </row>
    <row r="11" spans="1:11" ht="20.25" thickBot="1">
      <c r="A11" s="86" t="s">
        <v>108</v>
      </c>
      <c r="B11" s="87" t="s">
        <v>45</v>
      </c>
      <c r="C11" s="88">
        <v>37691</v>
      </c>
      <c r="D11" s="89">
        <v>-1</v>
      </c>
      <c r="E11" s="90">
        <v>36</v>
      </c>
      <c r="F11" s="91">
        <v>36</v>
      </c>
      <c r="G11" s="286">
        <f>SUM(E11:F11)</f>
        <v>72</v>
      </c>
      <c r="H11" s="93">
        <f>SUM(G11-D11)</f>
        <v>73</v>
      </c>
      <c r="I11" s="23" t="s">
        <v>16</v>
      </c>
      <c r="K11" s="20">
        <f t="shared" si="0"/>
        <v>36.5</v>
      </c>
    </row>
    <row r="12" spans="1:11" ht="20.25" thickBot="1">
      <c r="A12" s="86" t="s">
        <v>112</v>
      </c>
      <c r="B12" s="87" t="s">
        <v>45</v>
      </c>
      <c r="C12" s="88">
        <v>38147</v>
      </c>
      <c r="D12" s="89">
        <v>-3</v>
      </c>
      <c r="E12" s="90">
        <v>36</v>
      </c>
      <c r="F12" s="91">
        <v>38</v>
      </c>
      <c r="G12" s="92">
        <f>SUM(E12:F12)</f>
        <v>74</v>
      </c>
      <c r="H12" s="287">
        <f>SUM(G12-D12)</f>
        <v>77</v>
      </c>
      <c r="I12" s="27" t="s">
        <v>18</v>
      </c>
      <c r="K12" s="20">
        <f t="shared" si="0"/>
        <v>39.5</v>
      </c>
    </row>
    <row r="13" spans="1:11" ht="20.25" thickBot="1">
      <c r="A13" s="86" t="s">
        <v>97</v>
      </c>
      <c r="B13" s="87" t="s">
        <v>257</v>
      </c>
      <c r="C13" s="88">
        <v>36626</v>
      </c>
      <c r="D13" s="89">
        <v>3</v>
      </c>
      <c r="E13" s="90">
        <v>37</v>
      </c>
      <c r="F13" s="91">
        <v>41</v>
      </c>
      <c r="G13" s="92">
        <f>SUM(E13:F13)</f>
        <v>78</v>
      </c>
      <c r="H13" s="287">
        <f>SUM(G13-D13)</f>
        <v>75</v>
      </c>
      <c r="I13" s="27" t="s">
        <v>17</v>
      </c>
      <c r="K13" s="20">
        <f t="shared" si="0"/>
        <v>39.5</v>
      </c>
    </row>
    <row r="14" spans="1:11" ht="19.5">
      <c r="A14" s="86" t="s">
        <v>99</v>
      </c>
      <c r="B14" s="87" t="s">
        <v>257</v>
      </c>
      <c r="C14" s="88">
        <v>36928</v>
      </c>
      <c r="D14" s="89">
        <v>1</v>
      </c>
      <c r="E14" s="90">
        <v>44</v>
      </c>
      <c r="F14" s="91">
        <v>39</v>
      </c>
      <c r="G14" s="92">
        <f>SUM(E14:F14)</f>
        <v>83</v>
      </c>
      <c r="H14" s="93">
        <f>SUM(G14-D14)</f>
        <v>82</v>
      </c>
      <c r="K14" s="20">
        <f t="shared" si="0"/>
        <v>38.5</v>
      </c>
    </row>
    <row r="15" spans="1:11" ht="19.5">
      <c r="A15" s="86" t="s">
        <v>96</v>
      </c>
      <c r="B15" s="87" t="s">
        <v>257</v>
      </c>
      <c r="C15" s="88">
        <v>37238</v>
      </c>
      <c r="D15" s="89">
        <v>5</v>
      </c>
      <c r="E15" s="90">
        <v>42</v>
      </c>
      <c r="F15" s="91">
        <v>50</v>
      </c>
      <c r="G15" s="92">
        <f>SUM(E15:F15)</f>
        <v>92</v>
      </c>
      <c r="H15" s="93">
        <f>SUM(G15-D15)</f>
        <v>87</v>
      </c>
      <c r="K15" s="20">
        <f t="shared" si="0"/>
        <v>47.5</v>
      </c>
    </row>
    <row r="16" spans="1:11" ht="20.25" thickBot="1">
      <c r="A16" s="107" t="s">
        <v>110</v>
      </c>
      <c r="B16" s="108" t="s">
        <v>45</v>
      </c>
      <c r="C16" s="109">
        <v>37137</v>
      </c>
      <c r="D16" s="110" t="s">
        <v>5</v>
      </c>
      <c r="E16" s="101" t="s">
        <v>278</v>
      </c>
      <c r="F16" s="111" t="s">
        <v>28</v>
      </c>
      <c r="G16" s="267" t="s">
        <v>10</v>
      </c>
      <c r="H16" s="301" t="s">
        <v>10</v>
      </c>
      <c r="K16" s="9"/>
    </row>
    <row r="17" spans="1:11">
      <c r="B17" s="1"/>
      <c r="C17" s="1"/>
      <c r="D17" s="1"/>
      <c r="E17" s="1"/>
      <c r="F17" s="1"/>
      <c r="G17" s="1"/>
      <c r="H17" s="1"/>
      <c r="K17" s="9"/>
    </row>
    <row r="18" spans="1:11" ht="19.5" thickBot="1">
      <c r="B18" s="1"/>
      <c r="C18" s="1"/>
      <c r="D18" s="1"/>
      <c r="E18" s="1"/>
      <c r="F18" s="1"/>
      <c r="G18" s="1"/>
      <c r="H18" s="1"/>
      <c r="K18" s="9"/>
    </row>
    <row r="19" spans="1:11" ht="20.25" thickBot="1">
      <c r="A19" s="193" t="s">
        <v>42</v>
      </c>
      <c r="B19" s="194"/>
      <c r="C19" s="194"/>
      <c r="D19" s="194"/>
      <c r="E19" s="194"/>
      <c r="F19" s="194"/>
      <c r="G19" s="194"/>
      <c r="H19" s="195"/>
      <c r="K19" s="9"/>
    </row>
    <row r="20" spans="1:11" ht="20.25" thickBot="1">
      <c r="A20" s="4" t="s">
        <v>6</v>
      </c>
      <c r="B20" s="5" t="s">
        <v>9</v>
      </c>
      <c r="C20" s="5" t="s">
        <v>21</v>
      </c>
      <c r="D20" s="4" t="s">
        <v>1</v>
      </c>
      <c r="E20" s="4" t="s">
        <v>2</v>
      </c>
      <c r="F20" s="16" t="s">
        <v>3</v>
      </c>
      <c r="G20" s="15" t="s">
        <v>4</v>
      </c>
      <c r="H20" s="17" t="s">
        <v>5</v>
      </c>
      <c r="K20" s="48" t="s">
        <v>24</v>
      </c>
    </row>
    <row r="21" spans="1:11" ht="20.25" thickBot="1">
      <c r="A21" s="190" t="s">
        <v>115</v>
      </c>
      <c r="B21" s="87" t="s">
        <v>258</v>
      </c>
      <c r="C21" s="88">
        <v>37495</v>
      </c>
      <c r="D21" s="89">
        <v>2</v>
      </c>
      <c r="E21" s="90">
        <v>37</v>
      </c>
      <c r="F21" s="91">
        <v>39</v>
      </c>
      <c r="G21" s="286">
        <f>SUM(E21:F21)</f>
        <v>76</v>
      </c>
      <c r="H21" s="93">
        <f>SUM(G21-D21)</f>
        <v>74</v>
      </c>
      <c r="I21" s="23" t="s">
        <v>15</v>
      </c>
      <c r="K21" s="20">
        <f t="shared" ref="K21:K32" si="1">(F21-D21*0.5)</f>
        <v>38</v>
      </c>
    </row>
    <row r="22" spans="1:11" ht="20.25" thickBot="1">
      <c r="A22" s="86" t="s">
        <v>116</v>
      </c>
      <c r="B22" s="87" t="s">
        <v>259</v>
      </c>
      <c r="C22" s="88">
        <v>38873</v>
      </c>
      <c r="D22" s="89">
        <v>1</v>
      </c>
      <c r="E22" s="90">
        <v>41</v>
      </c>
      <c r="F22" s="91">
        <v>37</v>
      </c>
      <c r="G22" s="286">
        <f>SUM(E22:F22)</f>
        <v>78</v>
      </c>
      <c r="H22" s="93">
        <f>SUM(G22-D22)</f>
        <v>77</v>
      </c>
      <c r="I22" s="23" t="s">
        <v>16</v>
      </c>
      <c r="K22" s="20">
        <f t="shared" si="1"/>
        <v>36.5</v>
      </c>
    </row>
    <row r="23" spans="1:11" ht="20.25" thickBot="1">
      <c r="A23" s="86" t="s">
        <v>119</v>
      </c>
      <c r="B23" s="87" t="s">
        <v>259</v>
      </c>
      <c r="C23" s="88">
        <v>38986</v>
      </c>
      <c r="D23" s="89">
        <v>4</v>
      </c>
      <c r="E23" s="90">
        <v>40</v>
      </c>
      <c r="F23" s="91">
        <v>39</v>
      </c>
      <c r="G23" s="92">
        <f>SUM(E23:F23)</f>
        <v>79</v>
      </c>
      <c r="H23" s="287">
        <f>SUM(G23-D23)</f>
        <v>75</v>
      </c>
      <c r="I23" s="27" t="s">
        <v>18</v>
      </c>
      <c r="K23" s="115">
        <f t="shared" si="1"/>
        <v>37</v>
      </c>
    </row>
    <row r="24" spans="1:11" ht="19.5">
      <c r="A24" s="86" t="s">
        <v>118</v>
      </c>
      <c r="B24" s="87" t="s">
        <v>258</v>
      </c>
      <c r="C24" s="88">
        <v>38821</v>
      </c>
      <c r="D24" s="89">
        <v>4</v>
      </c>
      <c r="E24" s="90">
        <v>35</v>
      </c>
      <c r="F24" s="91">
        <v>44</v>
      </c>
      <c r="G24" s="92">
        <f>SUM(E24:F24)</f>
        <v>79</v>
      </c>
      <c r="H24" s="93">
        <f>SUM(G24-D24)</f>
        <v>75</v>
      </c>
      <c r="K24" s="115">
        <f t="shared" si="1"/>
        <v>42</v>
      </c>
    </row>
    <row r="25" spans="1:11" ht="20.25" thickBot="1">
      <c r="A25" s="86" t="s">
        <v>120</v>
      </c>
      <c r="B25" s="87" t="s">
        <v>260</v>
      </c>
      <c r="C25" s="88">
        <v>38989</v>
      </c>
      <c r="D25" s="89">
        <v>2</v>
      </c>
      <c r="E25" s="90">
        <v>40</v>
      </c>
      <c r="F25" s="91">
        <v>42</v>
      </c>
      <c r="G25" s="92">
        <f>SUM(E25:F25)</f>
        <v>82</v>
      </c>
      <c r="H25" s="93">
        <f>SUM(G25-D25)</f>
        <v>80</v>
      </c>
      <c r="K25" s="20">
        <f t="shared" si="1"/>
        <v>41</v>
      </c>
    </row>
    <row r="26" spans="1:11" ht="20.25" thickBot="1">
      <c r="A26" s="190" t="s">
        <v>126</v>
      </c>
      <c r="B26" s="87" t="s">
        <v>45</v>
      </c>
      <c r="C26" s="88">
        <v>37876</v>
      </c>
      <c r="D26" s="89">
        <v>10</v>
      </c>
      <c r="E26" s="90">
        <v>42</v>
      </c>
      <c r="F26" s="91">
        <v>41</v>
      </c>
      <c r="G26" s="92">
        <f>SUM(E26:F26)</f>
        <v>83</v>
      </c>
      <c r="H26" s="287">
        <f>SUM(G26-D26)</f>
        <v>73</v>
      </c>
      <c r="I26" s="27" t="s">
        <v>17</v>
      </c>
      <c r="K26" s="20">
        <f t="shared" si="1"/>
        <v>36</v>
      </c>
    </row>
    <row r="27" spans="1:11" ht="19.5">
      <c r="A27" s="86" t="s">
        <v>121</v>
      </c>
      <c r="B27" s="87" t="s">
        <v>258</v>
      </c>
      <c r="C27" s="88">
        <v>38803</v>
      </c>
      <c r="D27" s="89">
        <v>7</v>
      </c>
      <c r="E27" s="90">
        <v>40</v>
      </c>
      <c r="F27" s="91">
        <v>43</v>
      </c>
      <c r="G27" s="92">
        <f>SUM(E27:F27)</f>
        <v>83</v>
      </c>
      <c r="H27" s="93">
        <f>SUM(G27-D27)</f>
        <v>76</v>
      </c>
      <c r="K27" s="20">
        <f t="shared" si="1"/>
        <v>39.5</v>
      </c>
    </row>
    <row r="28" spans="1:11" ht="19.5">
      <c r="A28" s="86" t="s">
        <v>123</v>
      </c>
      <c r="B28" s="87" t="s">
        <v>260</v>
      </c>
      <c r="C28" s="88">
        <v>38411</v>
      </c>
      <c r="D28" s="89">
        <v>4</v>
      </c>
      <c r="E28" s="90">
        <v>47</v>
      </c>
      <c r="F28" s="91">
        <v>44</v>
      </c>
      <c r="G28" s="92">
        <f>SUM(E28:F28)</f>
        <v>91</v>
      </c>
      <c r="H28" s="93">
        <f>SUM(G28-D28)</f>
        <v>87</v>
      </c>
      <c r="K28" s="20">
        <f t="shared" si="1"/>
        <v>42</v>
      </c>
    </row>
    <row r="29" spans="1:11" ht="19.5">
      <c r="A29" s="190" t="s">
        <v>117</v>
      </c>
      <c r="B29" s="87" t="s">
        <v>259</v>
      </c>
      <c r="C29" s="88">
        <v>38257</v>
      </c>
      <c r="D29" s="89">
        <v>0</v>
      </c>
      <c r="E29" s="90">
        <v>45</v>
      </c>
      <c r="F29" s="91">
        <v>49</v>
      </c>
      <c r="G29" s="92">
        <f>SUM(E29:F29)</f>
        <v>94</v>
      </c>
      <c r="H29" s="93">
        <f>SUM(G29-D29)</f>
        <v>94</v>
      </c>
      <c r="K29" s="20">
        <f t="shared" si="1"/>
        <v>49</v>
      </c>
    </row>
    <row r="30" spans="1:11" ht="19.5">
      <c r="A30" s="86" t="s">
        <v>125</v>
      </c>
      <c r="B30" s="87" t="s">
        <v>260</v>
      </c>
      <c r="C30" s="88">
        <v>38885</v>
      </c>
      <c r="D30" s="89">
        <v>12</v>
      </c>
      <c r="E30" s="90">
        <v>48</v>
      </c>
      <c r="F30" s="91">
        <v>49</v>
      </c>
      <c r="G30" s="92">
        <f>SUM(E30:F30)</f>
        <v>97</v>
      </c>
      <c r="H30" s="93">
        <f>SUM(G30-D30)</f>
        <v>85</v>
      </c>
      <c r="K30" s="20">
        <f t="shared" si="1"/>
        <v>43</v>
      </c>
    </row>
    <row r="31" spans="1:11" ht="19.5">
      <c r="A31" s="86" t="s">
        <v>124</v>
      </c>
      <c r="B31" s="87" t="s">
        <v>45</v>
      </c>
      <c r="C31" s="88">
        <v>39177</v>
      </c>
      <c r="D31" s="89">
        <v>16</v>
      </c>
      <c r="E31" s="90">
        <v>52</v>
      </c>
      <c r="F31" s="91">
        <v>47</v>
      </c>
      <c r="G31" s="92">
        <f>SUM(E31:F31)</f>
        <v>99</v>
      </c>
      <c r="H31" s="93">
        <f>SUM(G31-D31)</f>
        <v>83</v>
      </c>
      <c r="K31" s="20">
        <f t="shared" si="1"/>
        <v>39</v>
      </c>
    </row>
    <row r="32" spans="1:11" ht="20.25" thickBot="1">
      <c r="A32" s="107" t="s">
        <v>131</v>
      </c>
      <c r="B32" s="108" t="s">
        <v>258</v>
      </c>
      <c r="C32" s="109">
        <v>39358</v>
      </c>
      <c r="D32" s="110">
        <v>27</v>
      </c>
      <c r="E32" s="101">
        <v>53</v>
      </c>
      <c r="F32" s="111">
        <v>64</v>
      </c>
      <c r="G32" s="112">
        <f>SUM(E32:F32)</f>
        <v>117</v>
      </c>
      <c r="H32" s="113">
        <f>SUM(G32-D32)</f>
        <v>90</v>
      </c>
      <c r="K32" s="20">
        <f t="shared" si="1"/>
        <v>50.5</v>
      </c>
    </row>
  </sheetData>
  <sortState xmlns:xlrd2="http://schemas.microsoft.com/office/spreadsheetml/2017/richdata2" ref="A21:H32">
    <sortCondition ref="G21:G32"/>
    <sortCondition ref="F21:F32"/>
    <sortCondition ref="E21:E32"/>
  </sortState>
  <mergeCells count="8">
    <mergeCell ref="A19:H19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57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29" t="str">
        <f>JUV!A1</f>
        <v>MAR DEL PLATA GOLF CLUB</v>
      </c>
      <c r="B1" s="229"/>
      <c r="C1" s="229"/>
      <c r="D1" s="229"/>
      <c r="E1" s="229"/>
      <c r="F1" s="229"/>
      <c r="G1" s="229"/>
      <c r="H1" s="229"/>
      <c r="I1" s="10"/>
      <c r="J1" s="34"/>
    </row>
    <row r="2" spans="1:10">
      <c r="A2" s="230" t="str">
        <f>JUV!A2</f>
        <v>CANCHA VIEJA</v>
      </c>
      <c r="B2" s="230"/>
      <c r="C2" s="230"/>
      <c r="D2" s="230"/>
      <c r="E2" s="230"/>
      <c r="F2" s="230"/>
      <c r="G2" s="230"/>
      <c r="H2" s="230"/>
      <c r="I2" s="10"/>
      <c r="J2" s="34"/>
    </row>
    <row r="3" spans="1:10">
      <c r="A3" s="231" t="s">
        <v>7</v>
      </c>
      <c r="B3" s="231"/>
      <c r="C3" s="231"/>
      <c r="D3" s="231"/>
      <c r="E3" s="231"/>
      <c r="F3" s="231"/>
      <c r="G3" s="231"/>
      <c r="H3" s="231"/>
      <c r="I3" s="10"/>
      <c r="J3" s="34"/>
    </row>
    <row r="4" spans="1:10">
      <c r="A4" s="232" t="s">
        <v>11</v>
      </c>
      <c r="B4" s="232"/>
      <c r="C4" s="232"/>
      <c r="D4" s="232"/>
      <c r="E4" s="232"/>
      <c r="F4" s="232"/>
      <c r="G4" s="232"/>
      <c r="H4" s="232"/>
      <c r="I4" s="10"/>
      <c r="J4" s="34"/>
    </row>
    <row r="5" spans="1:10">
      <c r="A5" s="229" t="str">
        <f>JUV!A5</f>
        <v>DOS VUELTAS DE 9 HOYOS MEDAL PLAY</v>
      </c>
      <c r="B5" s="229"/>
      <c r="C5" s="229"/>
      <c r="D5" s="229"/>
      <c r="E5" s="229"/>
      <c r="F5" s="229"/>
      <c r="G5" s="229"/>
      <c r="H5" s="229"/>
      <c r="I5" s="10"/>
      <c r="J5" s="34"/>
    </row>
    <row r="6" spans="1:10" ht="20.25" thickBot="1">
      <c r="A6" s="229" t="str">
        <f>JUV!A6</f>
        <v>LUNES 17 DE JULIO DE 2023</v>
      </c>
      <c r="B6" s="229"/>
      <c r="C6" s="229"/>
      <c r="D6" s="229"/>
      <c r="E6" s="229"/>
      <c r="F6" s="229"/>
      <c r="G6" s="229"/>
      <c r="H6" s="229"/>
      <c r="I6" s="10"/>
      <c r="J6" s="34"/>
    </row>
    <row r="7" spans="1:10" ht="20.25" thickBot="1">
      <c r="A7" s="223" t="str">
        <f>JUV!A19</f>
        <v>DAMAS CATEGORIA JUVENILES Y MENORES</v>
      </c>
      <c r="B7" s="224"/>
      <c r="C7" s="224"/>
      <c r="D7" s="224"/>
      <c r="E7" s="224"/>
      <c r="F7" s="224"/>
      <c r="G7" s="224"/>
      <c r="H7" s="225"/>
      <c r="I7" s="10"/>
      <c r="J7" s="34"/>
    </row>
    <row r="8" spans="1:10" ht="20.25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4"/>
    </row>
    <row r="9" spans="1:10" ht="20.100000000000001" customHeight="1" thickBot="1">
      <c r="A9" s="14" t="str">
        <f>JUV!A21</f>
        <v>OLIVERI CATERINA</v>
      </c>
      <c r="B9" s="19" t="str">
        <f>JUV!B21</f>
        <v>SPGC</v>
      </c>
      <c r="C9" s="25">
        <f>JUV!C21</f>
        <v>37495</v>
      </c>
      <c r="D9" s="20">
        <f>JUV!D21</f>
        <v>2</v>
      </c>
      <c r="E9" s="20">
        <f>JUV!E21</f>
        <v>37</v>
      </c>
      <c r="F9" s="20">
        <f>JUV!F21</f>
        <v>39</v>
      </c>
      <c r="G9" s="20">
        <f>JUV!G21</f>
        <v>76</v>
      </c>
      <c r="H9" s="28" t="s">
        <v>10</v>
      </c>
      <c r="I9" s="11" t="s">
        <v>15</v>
      </c>
      <c r="J9" s="34" t="s">
        <v>278</v>
      </c>
    </row>
    <row r="10" spans="1:10" ht="20.100000000000001" customHeight="1" thickBot="1">
      <c r="A10" s="14" t="str">
        <f>JUV!A22</f>
        <v>MARTIN IARA</v>
      </c>
      <c r="B10" s="19" t="str">
        <f>JUV!B22</f>
        <v>CMDP</v>
      </c>
      <c r="C10" s="25">
        <f>JUV!C22</f>
        <v>38873</v>
      </c>
      <c r="D10" s="20">
        <f>JUV!D22</f>
        <v>1</v>
      </c>
      <c r="E10" s="20">
        <f>JUV!E22</f>
        <v>41</v>
      </c>
      <c r="F10" s="20">
        <f>JUV!F22</f>
        <v>37</v>
      </c>
      <c r="G10" s="20">
        <f>JUV!G22</f>
        <v>78</v>
      </c>
      <c r="H10" s="28" t="s">
        <v>10</v>
      </c>
      <c r="I10" s="11" t="s">
        <v>16</v>
      </c>
      <c r="J10" s="34" t="s">
        <v>278</v>
      </c>
    </row>
    <row r="11" spans="1:10" ht="18.75" customHeight="1" thickBot="1">
      <c r="A11" s="14" t="s">
        <v>126</v>
      </c>
      <c r="B11" s="19" t="s">
        <v>45</v>
      </c>
      <c r="C11" s="25">
        <v>37876</v>
      </c>
      <c r="D11" s="20">
        <v>10</v>
      </c>
      <c r="E11" s="20">
        <v>42</v>
      </c>
      <c r="F11" s="20">
        <v>41</v>
      </c>
      <c r="G11" s="20">
        <f>SUM(E11:F11)</f>
        <v>83</v>
      </c>
      <c r="H11" s="28">
        <f>SUM(G11-D11)</f>
        <v>73</v>
      </c>
      <c r="I11" s="11" t="s">
        <v>17</v>
      </c>
      <c r="J11" s="34" t="s">
        <v>278</v>
      </c>
    </row>
    <row r="12" spans="1:10" ht="20.100000000000001" customHeight="1" thickBot="1">
      <c r="A12" s="14" t="s">
        <v>119</v>
      </c>
      <c r="B12" s="19" t="s">
        <v>259</v>
      </c>
      <c r="C12" s="25">
        <v>38986</v>
      </c>
      <c r="D12" s="20">
        <v>4</v>
      </c>
      <c r="E12" s="20">
        <v>40</v>
      </c>
      <c r="F12" s="20">
        <v>39</v>
      </c>
      <c r="G12" s="20">
        <f>SUM(E12:F12)</f>
        <v>79</v>
      </c>
      <c r="H12" s="28">
        <f>SUM(G12-D12)</f>
        <v>75</v>
      </c>
      <c r="I12" s="11" t="s">
        <v>18</v>
      </c>
      <c r="J12" s="34" t="s">
        <v>278</v>
      </c>
    </row>
    <row r="13" spans="1:10" ht="20.25" thickBot="1">
      <c r="A13" s="223" t="str">
        <f>JUV!A8</f>
        <v>CABALLEROS JUVENILES (Clases 98- 99- 00- 01 - 02 - 03 y 04)</v>
      </c>
      <c r="B13" s="224"/>
      <c r="C13" s="224"/>
      <c r="D13" s="224"/>
      <c r="E13" s="224"/>
      <c r="F13" s="224"/>
      <c r="G13" s="224"/>
      <c r="H13" s="225"/>
      <c r="I13" s="1"/>
      <c r="J13" s="34"/>
    </row>
    <row r="14" spans="1:10" ht="20.25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4"/>
    </row>
    <row r="15" spans="1:10" ht="20.100000000000001" customHeight="1" thickBot="1">
      <c r="A15" s="14" t="str">
        <f>JUV!A10</f>
        <v>NASSR TOMAS FRANCISCO</v>
      </c>
      <c r="B15" s="19" t="str">
        <f>JUV!B10</f>
        <v>MDPGC</v>
      </c>
      <c r="C15" s="25">
        <f>JUV!C10</f>
        <v>37079</v>
      </c>
      <c r="D15" s="20">
        <f>JUV!D10</f>
        <v>2</v>
      </c>
      <c r="E15" s="20">
        <f>JUV!E10</f>
        <v>37</v>
      </c>
      <c r="F15" s="20">
        <f>JUV!F10</f>
        <v>35</v>
      </c>
      <c r="G15" s="20">
        <f>JUV!G10</f>
        <v>72</v>
      </c>
      <c r="H15" s="28" t="s">
        <v>10</v>
      </c>
      <c r="I15" s="11" t="s">
        <v>15</v>
      </c>
      <c r="J15" s="34" t="s">
        <v>278</v>
      </c>
    </row>
    <row r="16" spans="1:10" ht="20.100000000000001" customHeight="1" thickBot="1">
      <c r="A16" s="14" t="str">
        <f>JUV!A11</f>
        <v>PIANTONI JOSE IGNACIO</v>
      </c>
      <c r="B16" s="19" t="str">
        <f>JUV!B11</f>
        <v>MDPGC</v>
      </c>
      <c r="C16" s="25">
        <f>JUV!C11</f>
        <v>37691</v>
      </c>
      <c r="D16" s="20">
        <f>JUV!D11</f>
        <v>-1</v>
      </c>
      <c r="E16" s="20">
        <f>JUV!E11</f>
        <v>36</v>
      </c>
      <c r="F16" s="20">
        <f>JUV!F11</f>
        <v>36</v>
      </c>
      <c r="G16" s="20">
        <f>JUV!G11</f>
        <v>72</v>
      </c>
      <c r="H16" s="28" t="s">
        <v>10</v>
      </c>
      <c r="I16" s="11" t="s">
        <v>16</v>
      </c>
      <c r="J16" s="34" t="s">
        <v>278</v>
      </c>
    </row>
    <row r="17" spans="1:10" ht="18.75" customHeight="1" thickBot="1">
      <c r="A17" s="14" t="str">
        <f>JUV!A13</f>
        <v>MICHELLI TOMAS</v>
      </c>
      <c r="B17" s="19" t="str">
        <f>JUV!B13</f>
        <v>EVTGC</v>
      </c>
      <c r="C17" s="25">
        <f>JUV!C13</f>
        <v>36626</v>
      </c>
      <c r="D17" s="20">
        <f>JUV!D13</f>
        <v>3</v>
      </c>
      <c r="E17" s="20">
        <f>JUV!E13</f>
        <v>37</v>
      </c>
      <c r="F17" s="20">
        <f>JUV!F13</f>
        <v>41</v>
      </c>
      <c r="G17" s="20">
        <f>JUV!G13</f>
        <v>78</v>
      </c>
      <c r="H17" s="28">
        <f>SUM(G17-D17)</f>
        <v>75</v>
      </c>
      <c r="I17" s="11" t="s">
        <v>17</v>
      </c>
      <c r="J17" s="34" t="s">
        <v>278</v>
      </c>
    </row>
    <row r="18" spans="1:10" ht="20.100000000000001" customHeight="1" thickBot="1">
      <c r="A18" s="14" t="str">
        <f>JUV!A12</f>
        <v>ELICHIRIBEHETY RICARDO JUAN</v>
      </c>
      <c r="B18" s="19" t="str">
        <f>JUV!B12</f>
        <v>MDPGC</v>
      </c>
      <c r="C18" s="25">
        <f>JUV!C12</f>
        <v>38147</v>
      </c>
      <c r="D18" s="20">
        <f>JUV!D12</f>
        <v>-3</v>
      </c>
      <c r="E18" s="20">
        <f>JUV!E12</f>
        <v>36</v>
      </c>
      <c r="F18" s="20">
        <f>JUV!F12</f>
        <v>38</v>
      </c>
      <c r="G18" s="20">
        <f>JUV!G12</f>
        <v>74</v>
      </c>
      <c r="H18" s="28">
        <f>SUM(G18-D18)</f>
        <v>77</v>
      </c>
      <c r="I18" s="11" t="s">
        <v>18</v>
      </c>
      <c r="J18" s="34" t="s">
        <v>278</v>
      </c>
    </row>
    <row r="19" spans="1:10" ht="20.25" hidden="1" thickBot="1">
      <c r="A19" s="223" t="e">
        <f>JUV!#REF!</f>
        <v>#REF!</v>
      </c>
      <c r="B19" s="224"/>
      <c r="C19" s="224"/>
      <c r="D19" s="224"/>
      <c r="E19" s="224"/>
      <c r="F19" s="224"/>
      <c r="G19" s="224"/>
      <c r="H19" s="225"/>
      <c r="I19" s="1"/>
      <c r="J19" s="34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4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4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4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4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4"/>
    </row>
    <row r="25" spans="1:10" ht="20.25" thickBot="1">
      <c r="A25" s="223" t="str">
        <f>'M 18'!A8</f>
        <v>CABALLEROS MENORES (Clases 05 - 06 y 07)</v>
      </c>
      <c r="B25" s="224"/>
      <c r="C25" s="224"/>
      <c r="D25" s="224"/>
      <c r="E25" s="224"/>
      <c r="F25" s="224"/>
      <c r="G25" s="224"/>
      <c r="H25" s="225"/>
      <c r="I25" s="1"/>
      <c r="J25" s="34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4"/>
    </row>
    <row r="27" spans="1:10" ht="20.100000000000001" customHeight="1" thickBot="1">
      <c r="A27" s="14" t="str">
        <f>'M 18'!A10</f>
        <v>SAFE FRANCO</v>
      </c>
      <c r="B27" s="19" t="str">
        <f>'M 18'!B10</f>
        <v>CSCPGB</v>
      </c>
      <c r="C27" s="25">
        <f>'M 18'!C10</f>
        <v>39044</v>
      </c>
      <c r="D27" s="20">
        <f>'M 18'!D10</f>
        <v>1</v>
      </c>
      <c r="E27" s="20">
        <f>'M 18'!E10</f>
        <v>36</v>
      </c>
      <c r="F27" s="20">
        <f>'M 18'!F10</f>
        <v>36</v>
      </c>
      <c r="G27" s="20">
        <f>'M 18'!G10</f>
        <v>72</v>
      </c>
      <c r="H27" s="28" t="s">
        <v>10</v>
      </c>
      <c r="I27" s="11" t="s">
        <v>15</v>
      </c>
      <c r="J27" s="34" t="s">
        <v>278</v>
      </c>
    </row>
    <row r="28" spans="1:10" ht="20.100000000000001" customHeight="1" thickBot="1">
      <c r="A28" s="14" t="str">
        <f>'M 18'!A11</f>
        <v>LEOFANTI DANTE SALVADOR</v>
      </c>
      <c r="B28" s="19" t="str">
        <f>'M 18'!B11</f>
        <v>SPGC</v>
      </c>
      <c r="C28" s="25">
        <f>'M 18'!C11</f>
        <v>38833</v>
      </c>
      <c r="D28" s="20">
        <f>'M 18'!D11</f>
        <v>0</v>
      </c>
      <c r="E28" s="20">
        <f>'M 18'!E11</f>
        <v>37</v>
      </c>
      <c r="F28" s="20">
        <f>'M 18'!F11</f>
        <v>38</v>
      </c>
      <c r="G28" s="20">
        <f>'M 18'!G11</f>
        <v>75</v>
      </c>
      <c r="H28" s="28" t="s">
        <v>10</v>
      </c>
      <c r="I28" s="11" t="s">
        <v>16</v>
      </c>
      <c r="J28" s="34" t="s">
        <v>278</v>
      </c>
    </row>
    <row r="29" spans="1:10" ht="18.75" customHeight="1" thickBot="1">
      <c r="A29" s="14" t="s">
        <v>68</v>
      </c>
      <c r="B29" s="19" t="s">
        <v>265</v>
      </c>
      <c r="C29" s="25">
        <v>39442</v>
      </c>
      <c r="D29" s="20">
        <v>34</v>
      </c>
      <c r="E29" s="20">
        <v>51</v>
      </c>
      <c r="F29" s="20">
        <v>50</v>
      </c>
      <c r="G29" s="20">
        <f>SUM(E29:F29)</f>
        <v>101</v>
      </c>
      <c r="H29" s="28">
        <f>SUM(G29-D29)</f>
        <v>67</v>
      </c>
      <c r="I29" s="11" t="s">
        <v>17</v>
      </c>
      <c r="J29" s="34" t="s">
        <v>278</v>
      </c>
    </row>
    <row r="30" spans="1:10" ht="20.100000000000001" customHeight="1" thickBot="1">
      <c r="A30" s="14" t="s">
        <v>82</v>
      </c>
      <c r="B30" s="19" t="s">
        <v>265</v>
      </c>
      <c r="C30" s="25">
        <v>38937</v>
      </c>
      <c r="D30" s="20">
        <v>12</v>
      </c>
      <c r="E30" s="20">
        <v>43</v>
      </c>
      <c r="F30" s="20">
        <v>42</v>
      </c>
      <c r="G30" s="20">
        <f>SUM(E30:F30)</f>
        <v>85</v>
      </c>
      <c r="H30" s="28">
        <f>SUM(G30-D30)</f>
        <v>73</v>
      </c>
      <c r="I30" s="11" t="s">
        <v>18</v>
      </c>
      <c r="J30" s="34" t="s">
        <v>278</v>
      </c>
    </row>
    <row r="31" spans="1:10" thickBot="1">
      <c r="A31" s="226" t="str">
        <f>'M 15'!A7:H7</f>
        <v>CABALLEROS MENORES DE 15 AÑOS (Clases 08 y Posteriores)</v>
      </c>
      <c r="B31" s="227"/>
      <c r="C31" s="227"/>
      <c r="D31" s="227"/>
      <c r="E31" s="227"/>
      <c r="F31" s="227"/>
      <c r="G31" s="227"/>
      <c r="H31" s="228"/>
      <c r="I31" s="1"/>
      <c r="J31" s="34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2"/>
      <c r="J32" s="34"/>
    </row>
    <row r="33" spans="1:10" ht="20.100000000000001" customHeight="1" thickBot="1">
      <c r="A33" s="14" t="str">
        <f>'M 15'!A9</f>
        <v>GUERENDIAIN FERMIN</v>
      </c>
      <c r="B33" s="19" t="str">
        <f>'M 15'!B9</f>
        <v>EVTGC</v>
      </c>
      <c r="C33" s="25">
        <f>'M 15'!C9</f>
        <v>40163</v>
      </c>
      <c r="D33" s="20">
        <f>'M 15'!D9</f>
        <v>1</v>
      </c>
      <c r="E33" s="20">
        <f>'M 15'!E9</f>
        <v>34</v>
      </c>
      <c r="F33" s="20">
        <f>'M 15'!F9</f>
        <v>40</v>
      </c>
      <c r="G33" s="20">
        <f>'M 15'!G9</f>
        <v>74</v>
      </c>
      <c r="H33" s="28" t="s">
        <v>10</v>
      </c>
      <c r="I33" s="11" t="s">
        <v>15</v>
      </c>
      <c r="J33" s="102" t="s">
        <v>278</v>
      </c>
    </row>
    <row r="34" spans="1:10" ht="20.100000000000001" customHeight="1" thickBot="1">
      <c r="A34" s="14" t="str">
        <f>'M 15'!A10</f>
        <v>DURINGER BENJAMIN</v>
      </c>
      <c r="B34" s="19" t="str">
        <f>'M 15'!B10</f>
        <v>EVTGC</v>
      </c>
      <c r="C34" s="25">
        <f>'M 15'!C10</f>
        <v>39791</v>
      </c>
      <c r="D34" s="20">
        <f>'M 15'!D10</f>
        <v>7</v>
      </c>
      <c r="E34" s="20">
        <f>'M 15'!E10</f>
        <v>41</v>
      </c>
      <c r="F34" s="20">
        <f>'M 15'!F10</f>
        <v>37</v>
      </c>
      <c r="G34" s="20">
        <f>'M 15'!G10</f>
        <v>78</v>
      </c>
      <c r="H34" s="28" t="s">
        <v>10</v>
      </c>
      <c r="I34" s="11" t="s">
        <v>16</v>
      </c>
      <c r="J34" s="34" t="s">
        <v>278</v>
      </c>
    </row>
    <row r="35" spans="1:10" ht="18.75" customHeight="1" thickBot="1">
      <c r="A35" s="14" t="s">
        <v>67</v>
      </c>
      <c r="B35" s="19" t="s">
        <v>272</v>
      </c>
      <c r="C35" s="25">
        <v>40045</v>
      </c>
      <c r="D35" s="20">
        <v>59</v>
      </c>
      <c r="E35" s="20">
        <v>53</v>
      </c>
      <c r="F35" s="20">
        <v>71</v>
      </c>
      <c r="G35" s="20">
        <f>SUM(E35:F35)</f>
        <v>124</v>
      </c>
      <c r="H35" s="28">
        <f>SUM(G35-D35)</f>
        <v>65</v>
      </c>
      <c r="I35" s="11" t="s">
        <v>17</v>
      </c>
      <c r="J35" s="34" t="s">
        <v>278</v>
      </c>
    </row>
    <row r="36" spans="1:10" ht="20.100000000000001" customHeight="1" thickBot="1">
      <c r="A36" s="14" t="s">
        <v>71</v>
      </c>
      <c r="B36" s="19" t="s">
        <v>272</v>
      </c>
      <c r="C36" s="25">
        <v>39777</v>
      </c>
      <c r="D36" s="20">
        <v>27</v>
      </c>
      <c r="E36" s="20">
        <v>45</v>
      </c>
      <c r="F36" s="20">
        <v>50</v>
      </c>
      <c r="G36" s="20">
        <f>SUM(E36:F36)</f>
        <v>95</v>
      </c>
      <c r="H36" s="28">
        <f>SUM(G36-D36)</f>
        <v>68</v>
      </c>
      <c r="I36" s="11" t="s">
        <v>18</v>
      </c>
      <c r="J36" s="34" t="s">
        <v>278</v>
      </c>
    </row>
    <row r="37" spans="1:10" ht="20.25" thickBot="1">
      <c r="A37" s="226" t="str">
        <f>'M 13'!A8:H8</f>
        <v>CABALLEROS MENORES DE 13 AÑOS (CLASES 10 Y POSTERIROES)</v>
      </c>
      <c r="B37" s="227"/>
      <c r="C37" s="227"/>
      <c r="D37" s="227"/>
      <c r="E37" s="227"/>
      <c r="F37" s="227"/>
      <c r="G37" s="227"/>
      <c r="H37" s="228"/>
      <c r="I37" s="10"/>
      <c r="J37" s="34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4" t="str">
        <f>'M 13'!A10</f>
        <v>JUAREZ GOÑI FRANCISCO</v>
      </c>
      <c r="B39" s="19" t="str">
        <f>'M 13'!B10</f>
        <v>TGC</v>
      </c>
      <c r="C39" s="25">
        <f>'M 13'!C10</f>
        <v>40437</v>
      </c>
      <c r="D39" s="20">
        <f>'M 13'!D10</f>
        <v>15</v>
      </c>
      <c r="E39" s="20">
        <f>'M 13'!E10</f>
        <v>41</v>
      </c>
      <c r="F39" s="20">
        <f>'M 13'!F10</f>
        <v>45</v>
      </c>
      <c r="G39" s="20">
        <f>'M 13'!G10</f>
        <v>86</v>
      </c>
      <c r="H39" s="28" t="s">
        <v>10</v>
      </c>
      <c r="I39" s="11" t="s">
        <v>15</v>
      </c>
      <c r="J39" s="34" t="s">
        <v>278</v>
      </c>
    </row>
    <row r="40" spans="1:10" ht="20.100000000000001" customHeight="1" thickBot="1">
      <c r="A40" s="14" t="str">
        <f>'M 13'!A11</f>
        <v>PROBICITO IGNACIO</v>
      </c>
      <c r="B40" s="19" t="str">
        <f>'M 13'!B11</f>
        <v>TGC</v>
      </c>
      <c r="C40" s="25">
        <f>'M 13'!C11</f>
        <v>40413</v>
      </c>
      <c r="D40" s="20">
        <f>'M 13'!D11</f>
        <v>9</v>
      </c>
      <c r="E40" s="20">
        <f>'M 13'!E11</f>
        <v>47</v>
      </c>
      <c r="F40" s="20">
        <f>'M 13'!F11</f>
        <v>43</v>
      </c>
      <c r="G40" s="20">
        <f>'M 13'!G11</f>
        <v>90</v>
      </c>
      <c r="H40" s="28" t="s">
        <v>10</v>
      </c>
      <c r="I40" s="11" t="s">
        <v>16</v>
      </c>
      <c r="J40" s="34" t="s">
        <v>278</v>
      </c>
    </row>
    <row r="41" spans="1:10" ht="18.75" customHeight="1" thickBot="1">
      <c r="A41" s="14" t="s">
        <v>57</v>
      </c>
      <c r="B41" s="19" t="s">
        <v>265</v>
      </c>
      <c r="C41" s="25">
        <v>40484</v>
      </c>
      <c r="D41" s="20">
        <v>23</v>
      </c>
      <c r="E41" s="20">
        <v>51</v>
      </c>
      <c r="F41" s="20">
        <v>45</v>
      </c>
      <c r="G41" s="20">
        <f>SUM(E41:F41)</f>
        <v>96</v>
      </c>
      <c r="H41" s="28">
        <f>SUM(G41-D41)</f>
        <v>73</v>
      </c>
      <c r="I41" s="11" t="s">
        <v>17</v>
      </c>
      <c r="J41" s="34" t="s">
        <v>278</v>
      </c>
    </row>
    <row r="42" spans="1:10" ht="20.100000000000001" customHeight="1" thickBot="1">
      <c r="A42" s="14" t="s">
        <v>62</v>
      </c>
      <c r="B42" s="19" t="s">
        <v>257</v>
      </c>
      <c r="C42" s="25">
        <v>40766</v>
      </c>
      <c r="D42" s="20">
        <v>15</v>
      </c>
      <c r="E42" s="20">
        <v>44</v>
      </c>
      <c r="F42" s="20">
        <v>48</v>
      </c>
      <c r="G42" s="20">
        <f>SUM(E42:F42)</f>
        <v>92</v>
      </c>
      <c r="H42" s="28">
        <f>SUM(G42-D42)</f>
        <v>77</v>
      </c>
      <c r="I42" s="11" t="s">
        <v>18</v>
      </c>
      <c r="J42" s="34" t="s">
        <v>278</v>
      </c>
    </row>
    <row r="43" spans="1:10" ht="20.25" thickBot="1">
      <c r="A43" s="223" t="str">
        <f>'M 15'!A27:H27</f>
        <v>DAMAS MENORES DE 15 AÑOS (Clases 08 y Posteriores)</v>
      </c>
      <c r="B43" s="224"/>
      <c r="C43" s="224"/>
      <c r="D43" s="224"/>
      <c r="E43" s="224"/>
      <c r="F43" s="224"/>
      <c r="G43" s="224"/>
      <c r="H43" s="225"/>
      <c r="I43" s="13"/>
      <c r="J43" s="34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4"/>
    </row>
    <row r="45" spans="1:10" ht="20.100000000000001" customHeight="1" thickBot="1">
      <c r="A45" s="14" t="str">
        <f>'M 15'!A29</f>
        <v>DEPREZ UMMA</v>
      </c>
      <c r="B45" s="19" t="str">
        <f>'M 15'!B29</f>
        <v>SPGC</v>
      </c>
      <c r="C45" s="25">
        <f>'M 15'!C29</f>
        <v>39932</v>
      </c>
      <c r="D45" s="20">
        <f>'M 15'!D29</f>
        <v>7</v>
      </c>
      <c r="E45" s="20">
        <f>'M 15'!E29</f>
        <v>40</v>
      </c>
      <c r="F45" s="20">
        <f>'M 15'!F29</f>
        <v>45</v>
      </c>
      <c r="G45" s="20">
        <f>'M 15'!G29</f>
        <v>85</v>
      </c>
      <c r="H45" s="28" t="s">
        <v>10</v>
      </c>
      <c r="I45" s="11" t="s">
        <v>15</v>
      </c>
      <c r="J45" s="34" t="s">
        <v>278</v>
      </c>
    </row>
    <row r="46" spans="1:10" ht="20.100000000000001" customHeight="1" thickBot="1">
      <c r="A46" s="14" t="str">
        <f>'M 15'!A30</f>
        <v>BIONDELLI ALLEGRA</v>
      </c>
      <c r="B46" s="19" t="str">
        <f>'M 15'!B30</f>
        <v>SPGC</v>
      </c>
      <c r="C46" s="25">
        <f>'M 15'!C30</f>
        <v>40616</v>
      </c>
      <c r="D46" s="20">
        <f>'M 15'!D30</f>
        <v>21</v>
      </c>
      <c r="E46" s="20">
        <f>'M 15'!E30</f>
        <v>43</v>
      </c>
      <c r="F46" s="20">
        <f>'M 15'!F30</f>
        <v>48</v>
      </c>
      <c r="G46" s="20">
        <f>'M 15'!G30</f>
        <v>91</v>
      </c>
      <c r="H46" s="28" t="s">
        <v>10</v>
      </c>
      <c r="I46" s="11" t="s">
        <v>16</v>
      </c>
      <c r="J46" s="34" t="s">
        <v>278</v>
      </c>
    </row>
    <row r="47" spans="1:10" ht="18.75" customHeight="1" thickBot="1">
      <c r="A47" s="14" t="str">
        <f>'M 15'!A31</f>
        <v>RODRIGUEZ MACIAS ISABELA</v>
      </c>
      <c r="B47" s="19" t="str">
        <f>'M 15'!B31</f>
        <v>MDPGC</v>
      </c>
      <c r="C47" s="25">
        <f>'M 15'!C31</f>
        <v>40056</v>
      </c>
      <c r="D47" s="20">
        <f>'M 15'!D31</f>
        <v>24</v>
      </c>
      <c r="E47" s="20">
        <f>'M 15'!E31</f>
        <v>45</v>
      </c>
      <c r="F47" s="20">
        <f>'M 15'!F31</f>
        <v>47</v>
      </c>
      <c r="G47" s="20">
        <f>'M 15'!G31</f>
        <v>92</v>
      </c>
      <c r="H47" s="28">
        <f>SUM(G47-D47)</f>
        <v>68</v>
      </c>
      <c r="I47" s="11" t="s">
        <v>17</v>
      </c>
      <c r="J47" s="34" t="s">
        <v>278</v>
      </c>
    </row>
    <row r="48" spans="1:10" ht="20.100000000000001" customHeight="1" thickBot="1">
      <c r="A48" s="14" t="str">
        <f>'M 15'!A32</f>
        <v>TRENCH JULIA EMA</v>
      </c>
      <c r="B48" s="19" t="str">
        <f>'M 15'!B32</f>
        <v>SPGC</v>
      </c>
      <c r="C48" s="25">
        <f>'M 15'!C32</f>
        <v>40112</v>
      </c>
      <c r="D48" s="20">
        <f>'M 15'!D32</f>
        <v>25</v>
      </c>
      <c r="E48" s="20">
        <f>'M 15'!E32</f>
        <v>50</v>
      </c>
      <c r="F48" s="20">
        <f>'M 15'!F32</f>
        <v>47</v>
      </c>
      <c r="G48" s="20">
        <f>'M 15'!G32</f>
        <v>97</v>
      </c>
      <c r="H48" s="28">
        <f>SUM(G48-D48)</f>
        <v>72</v>
      </c>
      <c r="I48" s="11" t="s">
        <v>18</v>
      </c>
      <c r="J48" s="34" t="s">
        <v>278</v>
      </c>
    </row>
    <row r="49" spans="1:9" ht="20.25" thickBot="1"/>
    <row r="50" spans="1:9">
      <c r="A50" s="278" t="s">
        <v>279</v>
      </c>
      <c r="B50" s="279"/>
      <c r="C50" s="279"/>
      <c r="D50" s="279"/>
      <c r="E50" s="279"/>
      <c r="F50" s="279"/>
      <c r="G50" s="279"/>
      <c r="H50" s="279"/>
      <c r="I50" s="280"/>
    </row>
    <row r="51" spans="1:9" thickBot="1">
      <c r="A51" s="281" t="s">
        <v>295</v>
      </c>
      <c r="B51" s="282"/>
      <c r="C51" s="282"/>
      <c r="D51" s="282"/>
      <c r="E51" s="282"/>
      <c r="F51" s="282"/>
      <c r="G51" s="282"/>
      <c r="H51" s="282"/>
      <c r="I51" s="283"/>
    </row>
    <row r="52" spans="1:9" ht="20.25" thickBot="1">
      <c r="A52" s="1"/>
      <c r="B52" s="1"/>
      <c r="C52" s="284"/>
      <c r="D52" s="1"/>
      <c r="E52" s="1"/>
      <c r="F52" s="1"/>
      <c r="G52" s="1"/>
      <c r="H52" s="285"/>
      <c r="I52" s="1"/>
    </row>
    <row r="53" spans="1:9">
      <c r="A53" s="278" t="s">
        <v>280</v>
      </c>
      <c r="B53" s="279"/>
      <c r="C53" s="279"/>
      <c r="D53" s="279"/>
      <c r="E53" s="279"/>
      <c r="F53" s="279"/>
      <c r="G53" s="279"/>
      <c r="H53" s="279"/>
      <c r="I53" s="280"/>
    </row>
    <row r="54" spans="1:9" thickBot="1">
      <c r="A54" s="281" t="s">
        <v>296</v>
      </c>
      <c r="B54" s="282"/>
      <c r="C54" s="282"/>
      <c r="D54" s="282"/>
      <c r="E54" s="282"/>
      <c r="F54" s="282"/>
      <c r="G54" s="282"/>
      <c r="H54" s="282"/>
      <c r="I54" s="283"/>
    </row>
    <row r="55" spans="1:9" ht="20.25" thickBot="1">
      <c r="A55" s="1"/>
      <c r="B55" s="1"/>
      <c r="C55" s="284"/>
      <c r="D55" s="1"/>
      <c r="E55" s="1"/>
      <c r="F55" s="1"/>
      <c r="G55" s="1"/>
      <c r="H55" s="285"/>
      <c r="I55" s="1"/>
    </row>
    <row r="56" spans="1:9">
      <c r="A56" s="278" t="s">
        <v>281</v>
      </c>
      <c r="B56" s="279"/>
      <c r="C56" s="279"/>
      <c r="D56" s="279"/>
      <c r="E56" s="279"/>
      <c r="F56" s="279"/>
      <c r="G56" s="279"/>
      <c r="H56" s="279"/>
      <c r="I56" s="280"/>
    </row>
    <row r="57" spans="1:9" thickBot="1">
      <c r="A57" s="281" t="s">
        <v>297</v>
      </c>
      <c r="B57" s="282"/>
      <c r="C57" s="282"/>
      <c r="D57" s="282"/>
      <c r="E57" s="282"/>
      <c r="F57" s="282"/>
      <c r="G57" s="282"/>
      <c r="H57" s="282"/>
      <c r="I57" s="283"/>
    </row>
  </sheetData>
  <sortState xmlns:xlrd2="http://schemas.microsoft.com/office/spreadsheetml/2017/richdata2" ref="A41:F42">
    <sortCondition descending="1" ref="A41:A42"/>
  </sortState>
  <mergeCells count="19">
    <mergeCell ref="A57:I57"/>
    <mergeCell ref="A50:I50"/>
    <mergeCell ref="A51:I51"/>
    <mergeCell ref="A53:I53"/>
    <mergeCell ref="A54:I54"/>
    <mergeCell ref="A56:I56"/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88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1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29" t="str">
        <f>JUV!A1</f>
        <v>MAR DEL PLATA GOLF CLUB</v>
      </c>
      <c r="B1" s="229"/>
      <c r="C1" s="229"/>
      <c r="D1" s="229"/>
      <c r="E1" s="56"/>
      <c r="H1" s="34"/>
    </row>
    <row r="2" spans="1:8" ht="19.5">
      <c r="A2" s="229" t="str">
        <f>JUV!A2</f>
        <v>CANCHA VIEJA</v>
      </c>
      <c r="B2" s="229"/>
      <c r="C2" s="229"/>
      <c r="D2" s="229"/>
      <c r="E2" s="56"/>
      <c r="H2" s="34"/>
    </row>
    <row r="3" spans="1:8" ht="19.5">
      <c r="A3" s="229" t="str">
        <f>JUV!A3</f>
        <v>FEDERACION REGIONAL DE GOLF MAR Y SIERRAS</v>
      </c>
      <c r="B3" s="229"/>
      <c r="C3" s="229"/>
      <c r="D3" s="229"/>
      <c r="E3" s="56"/>
      <c r="H3" s="34"/>
    </row>
    <row r="4" spans="1:8" ht="19.5">
      <c r="A4" s="232" t="s">
        <v>12</v>
      </c>
      <c r="B4" s="232"/>
      <c r="C4" s="232"/>
      <c r="D4" s="232"/>
      <c r="E4" s="56"/>
      <c r="H4" s="34"/>
    </row>
    <row r="5" spans="1:8" ht="19.5">
      <c r="A5" s="229" t="s">
        <v>14</v>
      </c>
      <c r="B5" s="229"/>
      <c r="C5" s="229"/>
      <c r="D5" s="229"/>
      <c r="E5" s="56"/>
      <c r="H5" s="34"/>
    </row>
    <row r="6" spans="1:8" ht="19.5">
      <c r="A6" s="229" t="str">
        <f>JUV!A6</f>
        <v>LUNES 17 DE JULIO DE 2023</v>
      </c>
      <c r="B6" s="229"/>
      <c r="C6" s="229"/>
      <c r="D6" s="229"/>
      <c r="E6" s="56"/>
      <c r="H6" s="34"/>
    </row>
    <row r="7" spans="1:8" ht="20.25" thickBot="1">
      <c r="A7" s="35"/>
      <c r="B7" s="50"/>
      <c r="C7" s="35"/>
      <c r="D7" s="50"/>
      <c r="E7" s="56"/>
      <c r="H7" s="34"/>
    </row>
    <row r="8" spans="1:8" ht="20.25" thickBot="1">
      <c r="A8" s="223" t="str">
        <f>ALBATROS!A23</f>
        <v>ALBATROS - DAMAS CLASES 10 Y 11 -</v>
      </c>
      <c r="B8" s="224"/>
      <c r="C8" s="224"/>
      <c r="D8" s="224"/>
      <c r="E8" s="224"/>
      <c r="F8" s="225"/>
      <c r="H8" s="34"/>
    </row>
    <row r="9" spans="1:8" s="35" customFormat="1" ht="20.25" thickBot="1">
      <c r="A9" s="16" t="s">
        <v>6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H9" s="34"/>
    </row>
    <row r="10" spans="1:8" ht="20.25" thickBot="1">
      <c r="A10" s="36" t="str">
        <f>ALBATROS!A25</f>
        <v>MAYORANO ISABELLA</v>
      </c>
      <c r="B10" s="47" t="str">
        <f>ALBATROS!B25</f>
        <v>TGC</v>
      </c>
      <c r="C10" s="37">
        <f>ALBATROS!C25</f>
        <v>40858</v>
      </c>
      <c r="D10" s="47">
        <f>ALBATROS!D25</f>
        <v>0</v>
      </c>
      <c r="E10" s="58">
        <f>ALBATROS!E25</f>
        <v>62</v>
      </c>
      <c r="F10" s="57" t="s">
        <v>10</v>
      </c>
      <c r="G10" s="11" t="s">
        <v>15</v>
      </c>
      <c r="H10" s="34" t="s">
        <v>278</v>
      </c>
    </row>
    <row r="11" spans="1:8" ht="20.25" thickBot="1">
      <c r="A11" s="36" t="str">
        <f>ALBATROS!A26</f>
        <v>ANSORENA VIOLETA</v>
      </c>
      <c r="B11" s="47" t="str">
        <f>ALBATROS!B26</f>
        <v>MDPGC</v>
      </c>
      <c r="C11" s="37">
        <f>ALBATROS!C26</f>
        <v>40639</v>
      </c>
      <c r="D11" s="47">
        <f>ALBATROS!D26</f>
        <v>0</v>
      </c>
      <c r="E11" s="58">
        <f>ALBATROS!E26</f>
        <v>67</v>
      </c>
      <c r="F11" s="57" t="s">
        <v>10</v>
      </c>
      <c r="G11" s="11" t="s">
        <v>16</v>
      </c>
      <c r="H11" s="34" t="s">
        <v>278</v>
      </c>
    </row>
    <row r="12" spans="1:8" ht="20.25" thickBot="1">
      <c r="A12" s="36" t="str">
        <f>ALBATROS!A27</f>
        <v>ESPINA MARIA PAZ</v>
      </c>
      <c r="B12" s="47" t="str">
        <f>ALBATROS!B27</f>
        <v>VGGC</v>
      </c>
      <c r="C12" s="37">
        <f>ALBATROS!C27</f>
        <v>40779</v>
      </c>
      <c r="D12" s="47">
        <f>ALBATROS!D27</f>
        <v>0</v>
      </c>
      <c r="E12" s="58">
        <f>ALBATROS!E27</f>
        <v>81</v>
      </c>
      <c r="F12" s="59">
        <f>(E12-D12)</f>
        <v>81</v>
      </c>
      <c r="G12" s="11" t="s">
        <v>17</v>
      </c>
      <c r="H12" s="34" t="s">
        <v>278</v>
      </c>
    </row>
    <row r="13" spans="1:8" ht="19.5" thickBot="1">
      <c r="C13" s="39"/>
      <c r="E13" s="56"/>
      <c r="H13" s="34"/>
    </row>
    <row r="14" spans="1:8" ht="20.25" thickBot="1">
      <c r="A14" s="223" t="str">
        <f>ALBATROS!A8</f>
        <v>ALBATROS - CABALLEROS CLASES 10 Y 11 -</v>
      </c>
      <c r="B14" s="224"/>
      <c r="C14" s="224"/>
      <c r="D14" s="224"/>
      <c r="E14" s="224"/>
      <c r="F14" s="225"/>
      <c r="H14" s="34"/>
    </row>
    <row r="15" spans="1:8" s="50" customFormat="1" ht="20.25" thickBot="1">
      <c r="A15" s="16" t="s">
        <v>0</v>
      </c>
      <c r="B15" s="53" t="s">
        <v>9</v>
      </c>
      <c r="C15" s="53" t="s">
        <v>21</v>
      </c>
      <c r="D15" s="54" t="s">
        <v>1</v>
      </c>
      <c r="E15" s="4" t="s">
        <v>4</v>
      </c>
      <c r="F15" s="4" t="s">
        <v>5</v>
      </c>
      <c r="H15" s="34"/>
    </row>
    <row r="16" spans="1:8" ht="20.25" thickBot="1">
      <c r="A16" s="36" t="str">
        <f>ALBATROS!A10</f>
        <v>MELERA GIOVANI JAVIER</v>
      </c>
      <c r="B16" s="47" t="str">
        <f>ALBATROS!B10</f>
        <v>CMDP</v>
      </c>
      <c r="C16" s="37">
        <f>ALBATROS!C10</f>
        <v>40216</v>
      </c>
      <c r="D16" s="47">
        <f>ALBATROS!D10</f>
        <v>0</v>
      </c>
      <c r="E16" s="58">
        <f>ALBATROS!E10</f>
        <v>55</v>
      </c>
      <c r="F16" s="57" t="s">
        <v>10</v>
      </c>
      <c r="G16" s="11" t="s">
        <v>15</v>
      </c>
      <c r="H16" s="34" t="s">
        <v>278</v>
      </c>
    </row>
    <row r="17" spans="1:8" ht="20.25" thickBot="1">
      <c r="A17" s="36" t="str">
        <f>ALBATROS!A11</f>
        <v>ALEMAN BENJAMIN</v>
      </c>
      <c r="B17" s="47" t="str">
        <f>ALBATROS!B11</f>
        <v>TGC</v>
      </c>
      <c r="C17" s="37">
        <f>ALBATROS!C11</f>
        <v>40791</v>
      </c>
      <c r="D17" s="47">
        <f>ALBATROS!D11</f>
        <v>12</v>
      </c>
      <c r="E17" s="58">
        <f>ALBATROS!E11</f>
        <v>63</v>
      </c>
      <c r="F17" s="57" t="s">
        <v>10</v>
      </c>
      <c r="G17" s="11" t="s">
        <v>16</v>
      </c>
      <c r="H17" s="34" t="s">
        <v>278</v>
      </c>
    </row>
    <row r="18" spans="1:8" ht="20.25" thickBot="1">
      <c r="A18" s="36" t="str">
        <f>ALBATROS!A12</f>
        <v>DE LA TORRE BENJAMIN</v>
      </c>
      <c r="B18" s="47" t="str">
        <f>ALBATROS!B12</f>
        <v>EVTGC</v>
      </c>
      <c r="C18" s="37">
        <f>ALBATROS!C12</f>
        <v>40304</v>
      </c>
      <c r="D18" s="47">
        <f>ALBATROS!D12</f>
        <v>20</v>
      </c>
      <c r="E18" s="58">
        <f>ALBATROS!E12</f>
        <v>64</v>
      </c>
      <c r="F18" s="59">
        <f>(E18-D18)</f>
        <v>44</v>
      </c>
      <c r="G18" s="11" t="s">
        <v>17</v>
      </c>
      <c r="H18" s="34" t="s">
        <v>278</v>
      </c>
    </row>
    <row r="19" spans="1:8" ht="19.5" thickBot="1">
      <c r="C19" s="39"/>
      <c r="E19" s="56"/>
      <c r="H19" s="34"/>
    </row>
    <row r="20" spans="1:8" ht="20.25" thickBot="1">
      <c r="A20" s="223" t="str">
        <f>EAGLES!A30</f>
        <v>EAGLES - DAMAS CLASES 12  Y 13 -</v>
      </c>
      <c r="B20" s="224"/>
      <c r="C20" s="224"/>
      <c r="D20" s="224"/>
      <c r="E20" s="224"/>
      <c r="F20" s="225"/>
      <c r="H20" s="34"/>
    </row>
    <row r="21" spans="1:8" s="50" customFormat="1" ht="20.25" thickBot="1">
      <c r="A21" s="16" t="s">
        <v>6</v>
      </c>
      <c r="B21" s="53" t="s">
        <v>9</v>
      </c>
      <c r="C21" s="53" t="s">
        <v>21</v>
      </c>
      <c r="D21" s="54" t="s">
        <v>1</v>
      </c>
      <c r="E21" s="4" t="s">
        <v>4</v>
      </c>
      <c r="F21" s="4" t="s">
        <v>5</v>
      </c>
      <c r="H21" s="34"/>
    </row>
    <row r="22" spans="1:8" ht="20.25" thickBot="1">
      <c r="A22" s="36" t="str">
        <f>EAGLES!A32</f>
        <v>RAMPEZZOTTI JUSTINA</v>
      </c>
      <c r="B22" s="47" t="str">
        <f>EAGLES!B32</f>
        <v>TGC</v>
      </c>
      <c r="C22" s="37">
        <f>EAGLES!C32</f>
        <v>40917</v>
      </c>
      <c r="D22" s="47">
        <f>EAGLES!D32</f>
        <v>14</v>
      </c>
      <c r="E22" s="58">
        <f>EAGLES!E32</f>
        <v>40</v>
      </c>
      <c r="F22" s="57" t="s">
        <v>10</v>
      </c>
      <c r="G22" s="11" t="s">
        <v>15</v>
      </c>
      <c r="H22" s="34" t="s">
        <v>278</v>
      </c>
    </row>
    <row r="23" spans="1:8" ht="20.25" thickBot="1">
      <c r="A23" s="36" t="str">
        <f>EAGLES!A33</f>
        <v>VEIGA MARTINA RENATA</v>
      </c>
      <c r="B23" s="47" t="str">
        <f>EAGLES!B33</f>
        <v>STGC</v>
      </c>
      <c r="C23" s="37">
        <f>EAGLES!C33</f>
        <v>41016</v>
      </c>
      <c r="D23" s="47">
        <f>EAGLES!D33</f>
        <v>5</v>
      </c>
      <c r="E23" s="58">
        <f>EAGLES!E33</f>
        <v>44</v>
      </c>
      <c r="F23" s="57" t="s">
        <v>10</v>
      </c>
      <c r="G23" s="11" t="s">
        <v>16</v>
      </c>
      <c r="H23" s="34" t="s">
        <v>278</v>
      </c>
    </row>
    <row r="24" spans="1:8" ht="20.25" thickBot="1">
      <c r="A24" s="36" t="str">
        <f>EAGLES!A34</f>
        <v>CEJAS AGOSTINA</v>
      </c>
      <c r="B24" s="47" t="str">
        <f>EAGLES!B34</f>
        <v>STGC</v>
      </c>
      <c r="C24" s="37">
        <f>EAGLES!C34</f>
        <v>41461</v>
      </c>
      <c r="D24" s="47">
        <f>EAGLES!D34</f>
        <v>14</v>
      </c>
      <c r="E24" s="58">
        <f>EAGLES!E34</f>
        <v>53</v>
      </c>
      <c r="F24" s="59">
        <f>(E24-D24)</f>
        <v>39</v>
      </c>
      <c r="G24" s="11" t="s">
        <v>17</v>
      </c>
      <c r="H24" s="34" t="s">
        <v>278</v>
      </c>
    </row>
    <row r="25" spans="1:8" ht="19.5" thickBot="1">
      <c r="C25" s="39"/>
      <c r="E25" s="56"/>
      <c r="H25" s="34"/>
    </row>
    <row r="26" spans="1:8" ht="20.25" thickBot="1">
      <c r="A26" s="223" t="str">
        <f>EAGLES!A7</f>
        <v>EAGLES - CABALLEROS CLASES 12 Y 13 -</v>
      </c>
      <c r="B26" s="224"/>
      <c r="C26" s="224"/>
      <c r="D26" s="224"/>
      <c r="E26" s="224"/>
      <c r="F26" s="225"/>
      <c r="H26" s="34"/>
    </row>
    <row r="27" spans="1:8" s="50" customFormat="1" ht="20.25" thickBot="1">
      <c r="A27" s="16" t="s">
        <v>0</v>
      </c>
      <c r="B27" s="53" t="s">
        <v>9</v>
      </c>
      <c r="C27" s="53" t="s">
        <v>21</v>
      </c>
      <c r="D27" s="54" t="s">
        <v>1</v>
      </c>
      <c r="E27" s="4" t="s">
        <v>4</v>
      </c>
      <c r="F27" s="4" t="s">
        <v>5</v>
      </c>
      <c r="H27" s="34"/>
    </row>
    <row r="28" spans="1:8" ht="20.25" thickBot="1">
      <c r="A28" s="36" t="str">
        <f>EAGLES!A9</f>
        <v>CICCOLA FRANCESCO</v>
      </c>
      <c r="B28" s="47" t="str">
        <f>EAGLES!B9</f>
        <v>ML</v>
      </c>
      <c r="C28" s="37">
        <f>EAGLES!C9</f>
        <v>41277</v>
      </c>
      <c r="D28" s="47">
        <f>EAGLES!D9</f>
        <v>1</v>
      </c>
      <c r="E28" s="58">
        <f>EAGLES!E9</f>
        <v>42</v>
      </c>
      <c r="F28" s="57" t="s">
        <v>10</v>
      </c>
      <c r="G28" s="11" t="s">
        <v>15</v>
      </c>
      <c r="H28" s="34" t="s">
        <v>278</v>
      </c>
    </row>
    <row r="29" spans="1:8" ht="20.25" thickBot="1">
      <c r="A29" s="36" t="str">
        <f>EAGLES!A10</f>
        <v>CASTRO SANTINO</v>
      </c>
      <c r="B29" s="47" t="str">
        <f>EAGLES!B10</f>
        <v>ML</v>
      </c>
      <c r="C29" s="37">
        <f>EAGLES!C10</f>
        <v>41139</v>
      </c>
      <c r="D29" s="47">
        <f>EAGLES!D10</f>
        <v>5</v>
      </c>
      <c r="E29" s="58">
        <f>EAGLES!E10</f>
        <v>43</v>
      </c>
      <c r="F29" s="57" t="s">
        <v>10</v>
      </c>
      <c r="G29" s="11" t="s">
        <v>16</v>
      </c>
      <c r="H29" s="34" t="s">
        <v>278</v>
      </c>
    </row>
    <row r="30" spans="1:8" ht="20.25" thickBot="1">
      <c r="A30" s="36" t="s">
        <v>293</v>
      </c>
      <c r="B30" s="47" t="s">
        <v>257</v>
      </c>
      <c r="C30" s="37">
        <v>41137</v>
      </c>
      <c r="D30" s="47">
        <v>7</v>
      </c>
      <c r="E30" s="58">
        <v>45</v>
      </c>
      <c r="F30" s="59">
        <f>(E30-D30)</f>
        <v>38</v>
      </c>
      <c r="G30" s="11" t="s">
        <v>17</v>
      </c>
      <c r="H30" s="34" t="s">
        <v>278</v>
      </c>
    </row>
    <row r="31" spans="1:8" ht="19.5" thickBot="1">
      <c r="C31" s="39"/>
      <c r="E31" s="56"/>
      <c r="H31" s="34"/>
    </row>
    <row r="32" spans="1:8" ht="20.25" thickBot="1">
      <c r="A32" s="223" t="str">
        <f>BIRDIES!A32</f>
        <v>BIRDIES - DAMAS CLASES 2014 Y POSTERIORES</v>
      </c>
      <c r="B32" s="224"/>
      <c r="C32" s="224"/>
      <c r="D32" s="224"/>
      <c r="E32" s="224"/>
      <c r="F32" s="225"/>
      <c r="H32" s="34"/>
    </row>
    <row r="33" spans="1:8" s="50" customFormat="1" ht="20.25" thickBot="1">
      <c r="A33" s="16" t="s">
        <v>6</v>
      </c>
      <c r="B33" s="53" t="s">
        <v>9</v>
      </c>
      <c r="C33" s="53" t="s">
        <v>21</v>
      </c>
      <c r="D33" s="54" t="s">
        <v>1</v>
      </c>
      <c r="E33" s="4" t="s">
        <v>4</v>
      </c>
      <c r="F33" s="4" t="s">
        <v>5</v>
      </c>
      <c r="H33" s="34"/>
    </row>
    <row r="34" spans="1:8" ht="20.25" thickBot="1">
      <c r="A34" s="36" t="str">
        <f>BIRDIES!A34</f>
        <v>CANNELLI ESMERALDA</v>
      </c>
      <c r="B34" s="47" t="str">
        <f>BIRDIES!B34</f>
        <v>NGC</v>
      </c>
      <c r="C34" s="37">
        <f>BIRDIES!C34</f>
        <v>41885</v>
      </c>
      <c r="D34" s="47">
        <f>BIRDIES!D34</f>
        <v>7</v>
      </c>
      <c r="E34" s="58">
        <f>BIRDIES!E34</f>
        <v>58</v>
      </c>
      <c r="F34" s="57" t="s">
        <v>10</v>
      </c>
      <c r="G34" s="11" t="s">
        <v>15</v>
      </c>
      <c r="H34" s="34"/>
    </row>
    <row r="35" spans="1:8" ht="20.25" thickBot="1">
      <c r="A35" s="36" t="str">
        <f>BIRDIES!A35</f>
        <v>VIOLA MAYER LOLA</v>
      </c>
      <c r="B35" s="47" t="str">
        <f>BIRDIES!B35</f>
        <v>SPGC</v>
      </c>
      <c r="C35" s="37">
        <f>BIRDIES!C35</f>
        <v>41712</v>
      </c>
      <c r="D35" s="47">
        <f>BIRDIES!D35</f>
        <v>17</v>
      </c>
      <c r="E35" s="58">
        <f>BIRDIES!E35</f>
        <v>68</v>
      </c>
      <c r="F35" s="57" t="s">
        <v>10</v>
      </c>
      <c r="G35" s="11" t="s">
        <v>17</v>
      </c>
      <c r="H35" s="34"/>
    </row>
    <row r="36" spans="1:8" ht="20.25" hidden="1" thickBot="1">
      <c r="A36" s="36"/>
      <c r="B36" s="47"/>
      <c r="C36" s="37"/>
      <c r="D36" s="47"/>
      <c r="E36" s="58"/>
      <c r="F36" s="59">
        <f>(E36-D36)</f>
        <v>0</v>
      </c>
      <c r="G36" s="11" t="s">
        <v>17</v>
      </c>
      <c r="H36" s="34"/>
    </row>
    <row r="37" spans="1:8" ht="20.25" thickBot="1">
      <c r="A37" s="43"/>
      <c r="B37" s="44"/>
      <c r="C37" s="45"/>
      <c r="D37" s="51"/>
      <c r="E37" s="56"/>
      <c r="H37" s="34"/>
    </row>
    <row r="38" spans="1:8" ht="20.25" thickBot="1">
      <c r="A38" s="223" t="str">
        <f>BIRDIES!A8</f>
        <v>BIRDIES - CABALLEROS CLASES 2014 Y POSTERIORES</v>
      </c>
      <c r="B38" s="224"/>
      <c r="C38" s="224"/>
      <c r="D38" s="224"/>
      <c r="E38" s="224"/>
      <c r="F38" s="225"/>
      <c r="H38" s="34"/>
    </row>
    <row r="39" spans="1:8" s="50" customFormat="1" ht="20.25" thickBot="1">
      <c r="A39" s="16" t="s">
        <v>0</v>
      </c>
      <c r="B39" s="53" t="s">
        <v>9</v>
      </c>
      <c r="C39" s="53" t="s">
        <v>21</v>
      </c>
      <c r="D39" s="54" t="s">
        <v>1</v>
      </c>
      <c r="E39" s="4" t="s">
        <v>4</v>
      </c>
      <c r="F39" s="4" t="s">
        <v>5</v>
      </c>
      <c r="H39" s="34"/>
    </row>
    <row r="40" spans="1:8" ht="20.25" thickBot="1">
      <c r="A40" s="36" t="str">
        <f>BIRDIES!A10</f>
        <v>JUAREZ GOÑI BENJAMIN</v>
      </c>
      <c r="B40" s="47" t="str">
        <f>BIRDIES!B10</f>
        <v>TGC</v>
      </c>
      <c r="C40" s="37">
        <f>BIRDIES!C10</f>
        <v>41730</v>
      </c>
      <c r="D40" s="47">
        <f>BIRDIES!D10</f>
        <v>2</v>
      </c>
      <c r="E40" s="58">
        <f>BIRDIES!E10</f>
        <v>39</v>
      </c>
      <c r="F40" s="57" t="s">
        <v>10</v>
      </c>
      <c r="G40" s="11" t="s">
        <v>15</v>
      </c>
      <c r="H40" s="34" t="s">
        <v>278</v>
      </c>
    </row>
    <row r="41" spans="1:8" ht="20.25" thickBot="1">
      <c r="A41" s="36" t="str">
        <f>BIRDIES!A11</f>
        <v>RIVAS BAUTISTA</v>
      </c>
      <c r="B41" s="47" t="str">
        <f>BIRDIES!B11</f>
        <v>CMDP</v>
      </c>
      <c r="C41" s="37">
        <f>BIRDIES!C11</f>
        <v>41775</v>
      </c>
      <c r="D41" s="47">
        <f>BIRDIES!D11</f>
        <v>10</v>
      </c>
      <c r="E41" s="58">
        <f>BIRDIES!E11</f>
        <v>43</v>
      </c>
      <c r="F41" s="57" t="s">
        <v>10</v>
      </c>
      <c r="G41" s="11" t="s">
        <v>16</v>
      </c>
      <c r="H41" s="34" t="s">
        <v>278</v>
      </c>
    </row>
    <row r="42" spans="1:8" ht="20.25" thickBot="1">
      <c r="A42" s="36" t="s">
        <v>182</v>
      </c>
      <c r="B42" s="47" t="s">
        <v>272</v>
      </c>
      <c r="C42" s="37">
        <v>42138</v>
      </c>
      <c r="D42" s="47">
        <v>19</v>
      </c>
      <c r="E42" s="58">
        <v>64</v>
      </c>
      <c r="F42" s="59">
        <f>(E42-D42)</f>
        <v>45</v>
      </c>
      <c r="G42" s="11" t="s">
        <v>17</v>
      </c>
      <c r="H42" s="34" t="s">
        <v>278</v>
      </c>
    </row>
    <row r="43" spans="1:8" ht="19.5">
      <c r="A43" s="43"/>
      <c r="B43" s="44"/>
      <c r="C43" s="45"/>
      <c r="D43" s="51"/>
      <c r="E43" s="56"/>
      <c r="H43" s="34"/>
    </row>
    <row r="44" spans="1:8" ht="19.5">
      <c r="A44" s="43"/>
      <c r="B44" s="44"/>
      <c r="C44" s="45"/>
      <c r="D44" s="117"/>
      <c r="E44" s="56"/>
      <c r="H44" s="34"/>
    </row>
    <row r="45" spans="1:8" ht="19.5">
      <c r="A45" s="43"/>
      <c r="B45" s="44"/>
      <c r="C45" s="45"/>
      <c r="D45" s="117"/>
      <c r="E45" s="56"/>
      <c r="H45" s="34"/>
    </row>
    <row r="46" spans="1:8" ht="20.25" thickBot="1">
      <c r="A46" s="43"/>
      <c r="B46" s="44"/>
      <c r="C46" s="45"/>
      <c r="D46" s="51"/>
      <c r="E46" s="56"/>
      <c r="H46" s="34"/>
    </row>
    <row r="47" spans="1:8" ht="20.25" thickBot="1">
      <c r="A47" s="223" t="str">
        <f>PROMOCIONALES!A8</f>
        <v>PROMOCIONALES A HCP.</v>
      </c>
      <c r="B47" s="224"/>
      <c r="C47" s="224"/>
      <c r="D47" s="225"/>
      <c r="E47" s="56"/>
      <c r="H47" s="34"/>
    </row>
    <row r="48" spans="1:8" s="50" customFormat="1" ht="20.25" thickBot="1">
      <c r="A48" s="16" t="s">
        <v>6</v>
      </c>
      <c r="B48" s="53" t="s">
        <v>9</v>
      </c>
      <c r="C48" s="53" t="s">
        <v>21</v>
      </c>
      <c r="D48" s="81" t="s">
        <v>1</v>
      </c>
      <c r="E48" s="4" t="s">
        <v>4</v>
      </c>
      <c r="F48" s="4" t="s">
        <v>5</v>
      </c>
      <c r="H48" s="34"/>
    </row>
    <row r="49" spans="1:8" ht="20.25" thickBot="1">
      <c r="A49" s="36" t="str">
        <f>PROMOCIONALES!A10</f>
        <v>ANSORENA LOLA</v>
      </c>
      <c r="B49" s="47" t="str">
        <f>PROMOCIONALES!B10</f>
        <v>MDPGC</v>
      </c>
      <c r="C49" s="37">
        <f>PROMOCIONALES!C10</f>
        <v>38987</v>
      </c>
      <c r="D49" s="82">
        <f>PROMOCIONALES!D10</f>
        <v>0</v>
      </c>
      <c r="E49" s="58">
        <f>PROMOCIONALES!E10</f>
        <v>58</v>
      </c>
      <c r="F49" s="57" t="s">
        <v>10</v>
      </c>
      <c r="G49" s="11" t="s">
        <v>15</v>
      </c>
      <c r="H49" s="34" t="s">
        <v>278</v>
      </c>
    </row>
    <row r="50" spans="1:8" ht="20.25" thickBot="1">
      <c r="A50" s="120" t="str">
        <f>PROMOCIONALES!A11</f>
        <v>BUSTILLO SANTOS</v>
      </c>
      <c r="B50" s="121" t="str">
        <f>PROMOCIONALES!B11</f>
        <v>TGC</v>
      </c>
      <c r="C50" s="122">
        <f>PROMOCIONALES!C11</f>
        <v>38922</v>
      </c>
      <c r="D50" s="123">
        <f>PROMOCIONALES!D11</f>
        <v>0</v>
      </c>
      <c r="E50" s="58">
        <f>PROMOCIONALES!E11</f>
        <v>63</v>
      </c>
      <c r="F50" s="59">
        <f>(E50-D50)</f>
        <v>63</v>
      </c>
      <c r="G50" s="11" t="s">
        <v>17</v>
      </c>
      <c r="H50" s="34" t="s">
        <v>278</v>
      </c>
    </row>
    <row r="51" spans="1:8" ht="20.25" thickBot="1">
      <c r="A51" s="43"/>
      <c r="B51" s="44"/>
      <c r="C51" s="45"/>
      <c r="D51" s="51"/>
      <c r="E51" s="56"/>
      <c r="H51" s="34"/>
    </row>
    <row r="52" spans="1:8" ht="20.25" thickBot="1">
      <c r="A52" s="223" t="s">
        <v>13</v>
      </c>
      <c r="B52" s="224"/>
      <c r="C52" s="224"/>
      <c r="D52" s="225"/>
      <c r="E52" s="56"/>
      <c r="H52" s="34"/>
    </row>
    <row r="53" spans="1:8" ht="20.25" thickBot="1">
      <c r="A53" s="4" t="s">
        <v>0</v>
      </c>
      <c r="B53" s="4" t="s">
        <v>9</v>
      </c>
      <c r="C53" s="40" t="s">
        <v>10</v>
      </c>
      <c r="D53" s="4" t="s">
        <v>22</v>
      </c>
      <c r="E53" s="56"/>
      <c r="H53" s="34"/>
    </row>
    <row r="54" spans="1:8" ht="18" customHeight="1">
      <c r="A54" s="36" t="str">
        <f>'5 H Y H.A. Y GGII'!A10</f>
        <v>ARAMAYO VICTORIA</v>
      </c>
      <c r="B54" s="47" t="str">
        <f>'5 H Y H.A. Y GGII'!B10</f>
        <v>CMDP</v>
      </c>
      <c r="C54" s="37" t="s">
        <v>10</v>
      </c>
      <c r="D54" s="38">
        <f>'5 H Y H.A. Y GGII'!C10</f>
        <v>35</v>
      </c>
      <c r="E54" s="56"/>
      <c r="H54" s="34"/>
    </row>
    <row r="55" spans="1:8" ht="18" customHeight="1">
      <c r="A55" s="36" t="str">
        <f>'5 H Y H.A. Y GGII'!A11</f>
        <v>BERRETA VAZQUEZ VALENTIN</v>
      </c>
      <c r="B55" s="47" t="str">
        <f>'5 H Y H.A. Y GGII'!B11</f>
        <v>SPGC</v>
      </c>
      <c r="C55" s="37" t="s">
        <v>10</v>
      </c>
      <c r="D55" s="38">
        <f>'5 H Y H.A. Y GGII'!C11</f>
        <v>35</v>
      </c>
      <c r="E55" s="56"/>
      <c r="H55" s="34"/>
    </row>
    <row r="56" spans="1:8" ht="18" customHeight="1">
      <c r="A56" s="36" t="str">
        <f>'5 H Y H.A. Y GGII'!A12</f>
        <v>RODRIGUEZ FERRERO SANTIAGO</v>
      </c>
      <c r="B56" s="47" t="str">
        <f>'5 H Y H.A. Y GGII'!B12</f>
        <v>CEGL</v>
      </c>
      <c r="C56" s="37" t="s">
        <v>10</v>
      </c>
      <c r="D56" s="38">
        <f>'5 H Y H.A. Y GGII'!C12</f>
        <v>36</v>
      </c>
      <c r="E56" s="56"/>
      <c r="H56" s="34"/>
    </row>
    <row r="57" spans="1:8" ht="18" customHeight="1">
      <c r="A57" s="36" t="str">
        <f>'5 H Y H.A. Y GGII'!A13</f>
        <v>HEIZENREDER CIRO</v>
      </c>
      <c r="B57" s="47" t="str">
        <f>'5 H Y H.A. Y GGII'!B13</f>
        <v>VGGC</v>
      </c>
      <c r="C57" s="37" t="s">
        <v>10</v>
      </c>
      <c r="D57" s="38">
        <f>'5 H Y H.A. Y GGII'!C13</f>
        <v>36</v>
      </c>
      <c r="E57" s="56"/>
      <c r="H57" s="34"/>
    </row>
    <row r="58" spans="1:8" ht="18" customHeight="1">
      <c r="A58" s="36" t="str">
        <f>'5 H Y H.A. Y GGII'!A14</f>
        <v>FIGUEROA BAUTISTA</v>
      </c>
      <c r="B58" s="47" t="str">
        <f>'5 H Y H.A. Y GGII'!B14</f>
        <v>CMDP</v>
      </c>
      <c r="C58" s="37" t="s">
        <v>10</v>
      </c>
      <c r="D58" s="38">
        <f>'5 H Y H.A. Y GGII'!C14</f>
        <v>37</v>
      </c>
      <c r="E58" s="56"/>
      <c r="H58" s="34"/>
    </row>
    <row r="59" spans="1:8" ht="18" customHeight="1">
      <c r="A59" s="36" t="str">
        <f>'5 H Y H.A. Y GGII'!A15</f>
        <v>PALOMO THIAGO</v>
      </c>
      <c r="B59" s="47" t="str">
        <f>'5 H Y H.A. Y GGII'!B15</f>
        <v>CMDP</v>
      </c>
      <c r="C59" s="37" t="s">
        <v>10</v>
      </c>
      <c r="D59" s="38">
        <f>'5 H Y H.A. Y GGII'!C15</f>
        <v>38</v>
      </c>
      <c r="E59" s="56"/>
      <c r="H59" s="34"/>
    </row>
    <row r="60" spans="1:8" ht="18" customHeight="1">
      <c r="A60" s="36" t="str">
        <f>'5 H Y H.A. Y GGII'!A16</f>
        <v>NIZ GUADALUPE</v>
      </c>
      <c r="B60" s="47" t="str">
        <f>'5 H Y H.A. Y GGII'!B16</f>
        <v>GCD</v>
      </c>
      <c r="C60" s="37" t="s">
        <v>10</v>
      </c>
      <c r="D60" s="38">
        <f>'5 H Y H.A. Y GGII'!C16</f>
        <v>38</v>
      </c>
      <c r="E60" s="56"/>
      <c r="H60" s="34"/>
    </row>
    <row r="61" spans="1:8" ht="18" customHeight="1">
      <c r="A61" s="36" t="str">
        <f>'5 H Y H.A. Y GGII'!A17</f>
        <v>COZZOLI FLORENCIA</v>
      </c>
      <c r="B61" s="47" t="str">
        <f>'5 H Y H.A. Y GGII'!B17</f>
        <v>NGC</v>
      </c>
      <c r="C61" s="37" t="s">
        <v>10</v>
      </c>
      <c r="D61" s="38">
        <f>'5 H Y H.A. Y GGII'!C17</f>
        <v>38</v>
      </c>
      <c r="E61" s="56"/>
      <c r="H61" s="34"/>
    </row>
    <row r="62" spans="1:8" ht="18" customHeight="1">
      <c r="A62" s="36" t="str">
        <f>'5 H Y H.A. Y GGII'!A18</f>
        <v>RASMUSSEN OTTO ALFREDO</v>
      </c>
      <c r="B62" s="47" t="str">
        <f>'5 H Y H.A. Y GGII'!B18</f>
        <v>NGC</v>
      </c>
      <c r="C62" s="37" t="s">
        <v>10</v>
      </c>
      <c r="D62" s="38">
        <f>'5 H Y H.A. Y GGII'!C18</f>
        <v>38</v>
      </c>
      <c r="E62" s="56"/>
      <c r="H62" s="34"/>
    </row>
    <row r="63" spans="1:8" ht="18" customHeight="1">
      <c r="A63" s="36" t="str">
        <f>'5 H Y H.A. Y GGII'!A19</f>
        <v>RODRIGUEZ ANELLI BENJAMIN</v>
      </c>
      <c r="B63" s="47" t="str">
        <f>'5 H Y H.A. Y GGII'!B19</f>
        <v>NGC</v>
      </c>
      <c r="C63" s="37" t="s">
        <v>10</v>
      </c>
      <c r="D63" s="38">
        <f>'5 H Y H.A. Y GGII'!C19</f>
        <v>38</v>
      </c>
      <c r="E63" s="56"/>
      <c r="H63" s="34"/>
    </row>
    <row r="64" spans="1:8" ht="18" customHeight="1">
      <c r="A64" s="36" t="str">
        <f>'5 H Y H.A. Y GGII'!A20</f>
        <v>BUSTILLO MANUEL</v>
      </c>
      <c r="B64" s="47" t="str">
        <f>'5 H Y H.A. Y GGII'!B20</f>
        <v>TGC</v>
      </c>
      <c r="C64" s="37" t="s">
        <v>10</v>
      </c>
      <c r="D64" s="38">
        <f>'5 H Y H.A. Y GGII'!C20</f>
        <v>38</v>
      </c>
      <c r="E64" s="56"/>
      <c r="H64" s="34"/>
    </row>
    <row r="65" spans="1:8" ht="18" customHeight="1">
      <c r="A65" s="36" t="str">
        <f>'5 H Y H.A. Y GGII'!A21</f>
        <v>CASENAVE BENICIO</v>
      </c>
      <c r="B65" s="47" t="str">
        <f>'5 H Y H.A. Y GGII'!B21</f>
        <v>CMDP</v>
      </c>
      <c r="C65" s="37" t="s">
        <v>10</v>
      </c>
      <c r="D65" s="38">
        <f>'5 H Y H.A. Y GGII'!C21</f>
        <v>40</v>
      </c>
      <c r="E65" s="56"/>
      <c r="H65" s="34"/>
    </row>
    <row r="66" spans="1:8" ht="18" customHeight="1">
      <c r="A66" s="36" t="str">
        <f>'5 H Y H.A. Y GGII'!A22</f>
        <v>HOOFT MARIA ALMA</v>
      </c>
      <c r="B66" s="47" t="str">
        <f>'5 H Y H.A. Y GGII'!B22</f>
        <v>CMDP</v>
      </c>
      <c r="C66" s="37" t="s">
        <v>10</v>
      </c>
      <c r="D66" s="38">
        <f>'5 H Y H.A. Y GGII'!C22</f>
        <v>42</v>
      </c>
      <c r="E66" s="56"/>
      <c r="H66" s="34"/>
    </row>
    <row r="67" spans="1:8" ht="18" customHeight="1">
      <c r="A67" s="36" t="str">
        <f>'5 H Y H.A. Y GGII'!A23</f>
        <v>ALFONSO FELIPE</v>
      </c>
      <c r="B67" s="47" t="str">
        <f>'5 H Y H.A. Y GGII'!B23</f>
        <v>MDPGC</v>
      </c>
      <c r="C67" s="37" t="s">
        <v>10</v>
      </c>
      <c r="D67" s="38">
        <f>'5 H Y H.A. Y GGII'!C23</f>
        <v>42</v>
      </c>
      <c r="E67" s="56"/>
      <c r="H67" s="34"/>
    </row>
    <row r="68" spans="1:8" ht="18" customHeight="1">
      <c r="A68" s="36" t="str">
        <f>'5 H Y H.A. Y GGII'!A24</f>
        <v>MARTI SOFIA</v>
      </c>
      <c r="B68" s="47" t="str">
        <f>'5 H Y H.A. Y GGII'!B24</f>
        <v>NGC</v>
      </c>
      <c r="C68" s="37" t="s">
        <v>10</v>
      </c>
      <c r="D68" s="38">
        <f>'5 H Y H.A. Y GGII'!C24</f>
        <v>43</v>
      </c>
      <c r="E68" s="56"/>
      <c r="H68" s="34"/>
    </row>
    <row r="69" spans="1:8" ht="18" customHeight="1">
      <c r="A69" s="36" t="str">
        <f>'5 H Y H.A. Y GGII'!A25</f>
        <v>FERNANDEZ RAFAELA</v>
      </c>
      <c r="B69" s="47" t="str">
        <f>'5 H Y H.A. Y GGII'!B25</f>
        <v>NGC</v>
      </c>
      <c r="C69" s="37" t="s">
        <v>10</v>
      </c>
      <c r="D69" s="38">
        <f>'5 H Y H.A. Y GGII'!C25</f>
        <v>50</v>
      </c>
      <c r="E69" s="56"/>
      <c r="H69" s="34"/>
    </row>
    <row r="70" spans="1:8" ht="18" customHeight="1">
      <c r="A70" s="36" t="str">
        <f>'5 H Y H.A. Y GGII'!A26</f>
        <v>ORTIZ LEONEL</v>
      </c>
      <c r="B70" s="47" t="str">
        <f>'5 H Y H.A. Y GGII'!B26</f>
        <v>NGC</v>
      </c>
      <c r="C70" s="37" t="s">
        <v>10</v>
      </c>
      <c r="D70" s="38">
        <f>'5 H Y H.A. Y GGII'!C26</f>
        <v>50</v>
      </c>
      <c r="E70" s="56"/>
      <c r="H70" s="34"/>
    </row>
    <row r="71" spans="1:8" ht="18" customHeight="1" thickBot="1">
      <c r="A71" s="36" t="str">
        <f>'5 H Y H.A. Y GGII'!A27</f>
        <v>SERRES MUGUERZA AINARA</v>
      </c>
      <c r="B71" s="47" t="str">
        <f>'5 H Y H.A. Y GGII'!B27</f>
        <v>NGC</v>
      </c>
      <c r="C71" s="37" t="s">
        <v>10</v>
      </c>
      <c r="D71" s="38">
        <f>'5 H Y H.A. Y GGII'!C27</f>
        <v>50</v>
      </c>
      <c r="E71" s="56"/>
      <c r="H71" s="34"/>
    </row>
    <row r="72" spans="1:8" ht="18" hidden="1" customHeight="1">
      <c r="A72" s="36" t="str">
        <f>'5 H Y H.A. Y GGII'!A28</f>
        <v>RENATA PEDRO</v>
      </c>
      <c r="B72" s="47" t="str">
        <f>'5 H Y H.A. Y GGII'!B28</f>
        <v>TGC</v>
      </c>
      <c r="C72" s="37" t="s">
        <v>10</v>
      </c>
      <c r="D72" s="38" t="str">
        <f>'5 H Y H.A. Y GGII'!C28</f>
        <v>--</v>
      </c>
      <c r="E72" s="56"/>
      <c r="H72" s="34"/>
    </row>
    <row r="73" spans="1:8" ht="18" hidden="1" customHeight="1">
      <c r="A73" s="36" t="str">
        <f>'5 H Y H.A. Y GGII'!A29</f>
        <v>DIEZ FAUSTO</v>
      </c>
      <c r="B73" s="47" t="str">
        <f>'5 H Y H.A. Y GGII'!B29</f>
        <v>CMDP</v>
      </c>
      <c r="C73" s="37" t="s">
        <v>10</v>
      </c>
      <c r="D73" s="38" t="str">
        <f>'5 H Y H.A. Y GGII'!C29</f>
        <v>--</v>
      </c>
      <c r="E73" s="56"/>
      <c r="H73" s="34"/>
    </row>
    <row r="74" spans="1:8" ht="18" hidden="1" customHeight="1">
      <c r="A74" s="36" t="str">
        <f>'5 H Y H.A. Y GGII'!A30</f>
        <v>ELICHIRIBEHETY PEDRO</v>
      </c>
      <c r="B74" s="47" t="str">
        <f>'5 H Y H.A. Y GGII'!B30</f>
        <v>MDPGC</v>
      </c>
      <c r="C74" s="37" t="s">
        <v>10</v>
      </c>
      <c r="D74" s="38" t="str">
        <f>'5 H Y H.A. Y GGII'!C30</f>
        <v>--</v>
      </c>
      <c r="E74" s="56"/>
      <c r="H74" s="34"/>
    </row>
    <row r="75" spans="1:8" ht="18" hidden="1" customHeight="1">
      <c r="A75" s="36" t="str">
        <f>'5 H Y H.A. Y GGII'!A31</f>
        <v>ELICHIRIBEHETY TOMAS</v>
      </c>
      <c r="B75" s="47" t="str">
        <f>'5 H Y H.A. Y GGII'!B31</f>
        <v>MDPGC</v>
      </c>
      <c r="C75" s="37" t="s">
        <v>10</v>
      </c>
      <c r="D75" s="38" t="str">
        <f>'5 H Y H.A. Y GGII'!C31</f>
        <v>--</v>
      </c>
      <c r="E75" s="56"/>
      <c r="H75" s="34"/>
    </row>
    <row r="76" spans="1:8" ht="18" hidden="1" customHeight="1">
      <c r="A76" s="36" t="str">
        <f>'5 H Y H.A. Y GGII'!A32</f>
        <v>ZABALETA ASTESANO JUANA</v>
      </c>
      <c r="B76" s="47" t="str">
        <f>'5 H Y H.A. Y GGII'!B32</f>
        <v>NGC</v>
      </c>
      <c r="C76" s="37" t="s">
        <v>10</v>
      </c>
      <c r="D76" s="38" t="str">
        <f>'5 H Y H.A. Y GGII'!C32</f>
        <v>--</v>
      </c>
      <c r="E76" s="56"/>
      <c r="H76" s="34"/>
    </row>
    <row r="77" spans="1:8" ht="18" hidden="1" customHeight="1">
      <c r="A77" s="36" t="str">
        <f>'5 H Y H.A. Y GGII'!A33</f>
        <v>BARRAGAN LEOFANTI BENICIO</v>
      </c>
      <c r="B77" s="47" t="str">
        <f>'5 H Y H.A. Y GGII'!B33</f>
        <v>SPGC</v>
      </c>
      <c r="C77" s="37" t="s">
        <v>10</v>
      </c>
      <c r="D77" s="38" t="str">
        <f>'5 H Y H.A. Y GGII'!C33</f>
        <v>--</v>
      </c>
      <c r="E77" s="56"/>
      <c r="H77" s="34"/>
    </row>
    <row r="78" spans="1:8" ht="18" hidden="1" customHeight="1">
      <c r="A78" s="36" t="str">
        <f>'5 H Y H.A. Y GGII'!A34</f>
        <v>BIONDELLI BOSSO ANGELINA</v>
      </c>
      <c r="B78" s="47" t="str">
        <f>'5 H Y H.A. Y GGII'!B34</f>
        <v>SPGC</v>
      </c>
      <c r="C78" s="37" t="s">
        <v>10</v>
      </c>
      <c r="D78" s="38" t="str">
        <f>'5 H Y H.A. Y GGII'!C34</f>
        <v>--</v>
      </c>
      <c r="E78" s="56"/>
      <c r="H78" s="34"/>
    </row>
    <row r="79" spans="1:8" ht="18" hidden="1" customHeight="1">
      <c r="A79" s="36" t="str">
        <f>'5 H Y H.A. Y GGII'!A35</f>
        <v>CIANCI IKER</v>
      </c>
      <c r="B79" s="47" t="str">
        <f>'5 H Y H.A. Y GGII'!B35</f>
        <v>SPGC</v>
      </c>
      <c r="C79" s="37" t="s">
        <v>10</v>
      </c>
      <c r="D79" s="38" t="str">
        <f>'5 H Y H.A. Y GGII'!C35</f>
        <v>--</v>
      </c>
      <c r="E79" s="56"/>
      <c r="H79" s="34"/>
    </row>
    <row r="80" spans="1:8" ht="18" hidden="1" customHeight="1" thickBot="1">
      <c r="A80" s="36" t="str">
        <f>'5 H Y H.A. Y GGII'!A36</f>
        <v>DI IORIO ANGELINA</v>
      </c>
      <c r="B80" s="47" t="str">
        <f>'5 H Y H.A. Y GGII'!B36</f>
        <v>CMDP</v>
      </c>
      <c r="C80" s="37" t="s">
        <v>10</v>
      </c>
      <c r="D80" s="38" t="str">
        <f>'5 H Y H.A. Y GGII'!C36</f>
        <v>--</v>
      </c>
      <c r="E80" s="56"/>
      <c r="H80" s="34"/>
    </row>
    <row r="81" spans="1:8" ht="18" customHeight="1" thickBot="1">
      <c r="A81" s="223" t="str">
        <f>'5 H Y H.A. Y GGII'!A38</f>
        <v>GOLFISTAS INTEGRADOS</v>
      </c>
      <c r="B81" s="224"/>
      <c r="C81" s="224"/>
      <c r="D81" s="225"/>
      <c r="E81" s="56"/>
      <c r="H81" s="34"/>
    </row>
    <row r="82" spans="1:8" ht="20.25" thickBot="1">
      <c r="A82" s="4" t="str">
        <f>'5 H Y H.A. Y GGII'!A39</f>
        <v>JUGADOR</v>
      </c>
      <c r="B82" s="4" t="str">
        <f>'5 H Y H.A. Y GGII'!B39</f>
        <v>CLUB</v>
      </c>
      <c r="C82" s="40" t="s">
        <v>10</v>
      </c>
      <c r="D82" s="4" t="str">
        <f>'5 H Y H.A. Y GGII'!C39</f>
        <v>TOTAL</v>
      </c>
      <c r="E82" s="56"/>
      <c r="H82" s="34"/>
    </row>
    <row r="83" spans="1:8" ht="18" customHeight="1">
      <c r="A83" s="36" t="str">
        <f>'5 H Y H.A. Y GGII'!A40</f>
        <v>DANUNZIO MATIAS</v>
      </c>
      <c r="B83" s="47" t="str">
        <f>'5 H Y H.A. Y GGII'!B40</f>
        <v>NGC</v>
      </c>
      <c r="C83" s="37" t="s">
        <v>10</v>
      </c>
      <c r="D83" s="38">
        <f>'5 H Y H.A. Y GGII'!C40</f>
        <v>0</v>
      </c>
      <c r="E83" s="56"/>
      <c r="H83" s="34"/>
    </row>
    <row r="84" spans="1:8" ht="18" customHeight="1">
      <c r="A84" s="36" t="str">
        <f>'5 H Y H.A. Y GGII'!A41</f>
        <v>JESPERSEN JUAN PEDRO</v>
      </c>
      <c r="B84" s="47" t="str">
        <f>'5 H Y H.A. Y GGII'!B41</f>
        <v>NGC</v>
      </c>
      <c r="C84" s="37" t="s">
        <v>10</v>
      </c>
      <c r="D84" s="38">
        <f>'5 H Y H.A. Y GGII'!C41</f>
        <v>29</v>
      </c>
      <c r="E84" s="56"/>
      <c r="H84" s="34"/>
    </row>
    <row r="85" spans="1:8" ht="18" customHeight="1">
      <c r="A85" s="36" t="str">
        <f>'5 H Y H.A. Y GGII'!A42</f>
        <v>ROLON GREGORIO</v>
      </c>
      <c r="B85" s="47" t="str">
        <f>'5 H Y H.A. Y GGII'!B42</f>
        <v>MDPGC</v>
      </c>
      <c r="C85" s="37" t="s">
        <v>10</v>
      </c>
      <c r="D85" s="38">
        <f>'5 H Y H.A. Y GGII'!C42</f>
        <v>29</v>
      </c>
      <c r="E85" s="56"/>
      <c r="H85" s="34"/>
    </row>
    <row r="86" spans="1:8" ht="18" customHeight="1">
      <c r="A86" s="36" t="str">
        <f>'5 H Y H.A. Y GGII'!A43</f>
        <v>RETTA PEDRO JOSE</v>
      </c>
      <c r="B86" s="47" t="str">
        <f>'5 H Y H.A. Y GGII'!B43</f>
        <v>NGC</v>
      </c>
      <c r="C86" s="37" t="s">
        <v>10</v>
      </c>
      <c r="D86" s="38">
        <f>'5 H Y H.A. Y GGII'!C43</f>
        <v>29</v>
      </c>
      <c r="E86" s="56"/>
      <c r="H86" s="34"/>
    </row>
    <row r="87" spans="1:8" ht="18" customHeight="1">
      <c r="A87" s="36" t="str">
        <f>'5 H Y H.A. Y GGII'!A44</f>
        <v>ROCCA LISANDRO</v>
      </c>
      <c r="B87" s="47" t="str">
        <f>'5 H Y H.A. Y GGII'!B44</f>
        <v>NGC</v>
      </c>
      <c r="C87" s="37" t="s">
        <v>10</v>
      </c>
      <c r="D87" s="38">
        <f>'5 H Y H.A. Y GGII'!C44</f>
        <v>29</v>
      </c>
      <c r="E87" s="56"/>
      <c r="H87" s="34"/>
    </row>
    <row r="88" spans="1:8" ht="18" customHeight="1">
      <c r="B88" s="9"/>
      <c r="C88" s="9"/>
      <c r="D88" s="9"/>
      <c r="E88" s="9"/>
      <c r="F88" s="9"/>
      <c r="H88" s="34"/>
    </row>
  </sheetData>
  <mergeCells count="15">
    <mergeCell ref="A1:D1"/>
    <mergeCell ref="A2:D2"/>
    <mergeCell ref="A3:D3"/>
    <mergeCell ref="A4:D4"/>
    <mergeCell ref="A5:D5"/>
    <mergeCell ref="A81:D81"/>
    <mergeCell ref="A6:D6"/>
    <mergeCell ref="A52:D52"/>
    <mergeCell ref="A8:F8"/>
    <mergeCell ref="A14:F14"/>
    <mergeCell ref="A20:F20"/>
    <mergeCell ref="A26:F26"/>
    <mergeCell ref="A32:F32"/>
    <mergeCell ref="A38:F38"/>
    <mergeCell ref="A47:D4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L157"/>
  <sheetViews>
    <sheetView zoomScaleNormal="100" workbookViewId="0">
      <selection sqref="A1:H1"/>
    </sheetView>
  </sheetViews>
  <sheetFormatPr baseColWidth="10" defaultRowHeight="18"/>
  <cols>
    <col min="1" max="1" width="5.5703125" style="98" bestFit="1" customWidth="1"/>
    <col min="2" max="2" width="3.42578125" style="30" customWidth="1"/>
    <col min="3" max="3" width="23.7109375" style="100" customWidth="1"/>
    <col min="4" max="4" width="4.85546875" style="99" bestFit="1" customWidth="1"/>
    <col min="5" max="5" width="23.7109375" style="100" customWidth="1"/>
    <col min="6" max="6" width="4.85546875" style="99" bestFit="1" customWidth="1"/>
    <col min="7" max="7" width="23.7109375" style="100" customWidth="1"/>
    <col min="8" max="8" width="4.85546875" style="99" bestFit="1" customWidth="1"/>
    <col min="9" max="9" width="1.85546875" style="30" bestFit="1" customWidth="1"/>
    <col min="10" max="10" width="3.5703125" bestFit="1" customWidth="1"/>
    <col min="11" max="11" width="16.5703125" style="30" bestFit="1" customWidth="1"/>
    <col min="12" max="12" width="4" style="30" bestFit="1" customWidth="1"/>
    <col min="13" max="13" width="24.85546875" style="30" bestFit="1" customWidth="1"/>
    <col min="14" max="14" width="4" style="30" bestFit="1" customWidth="1"/>
    <col min="15" max="15" width="11.42578125" style="30"/>
    <col min="16" max="16" width="4" style="30" bestFit="1" customWidth="1"/>
    <col min="17" max="16384" width="11.42578125" style="30"/>
  </cols>
  <sheetData>
    <row r="1" spans="1:9" s="60" customFormat="1" ht="16.5" thickBot="1">
      <c r="A1" s="249" t="s">
        <v>52</v>
      </c>
      <c r="B1" s="249"/>
      <c r="C1" s="249"/>
      <c r="D1" s="249"/>
      <c r="E1" s="249"/>
      <c r="F1" s="249"/>
      <c r="G1" s="249"/>
      <c r="H1" s="249"/>
    </row>
    <row r="2" spans="1:9" s="60" customFormat="1" ht="16.5" thickBot="1">
      <c r="A2" s="250" t="s">
        <v>7</v>
      </c>
      <c r="B2" s="251"/>
      <c r="C2" s="251"/>
      <c r="D2" s="251"/>
      <c r="E2" s="251"/>
      <c r="F2" s="251"/>
      <c r="G2" s="251"/>
      <c r="H2" s="252"/>
    </row>
    <row r="3" spans="1:9" s="127" customFormat="1" ht="15.75">
      <c r="A3" s="253" t="s">
        <v>50</v>
      </c>
      <c r="B3" s="253"/>
      <c r="C3" s="253"/>
      <c r="D3" s="253"/>
      <c r="E3" s="253"/>
      <c r="F3" s="253"/>
      <c r="G3" s="253"/>
      <c r="H3" s="253"/>
    </row>
    <row r="4" spans="1:9" s="60" customFormat="1" ht="15">
      <c r="A4" s="254" t="s">
        <v>53</v>
      </c>
      <c r="B4" s="254"/>
      <c r="C4" s="254"/>
      <c r="D4" s="254"/>
      <c r="E4" s="254"/>
      <c r="F4" s="254"/>
      <c r="G4" s="254"/>
      <c r="H4" s="254"/>
    </row>
    <row r="5" spans="1:9" s="127" customFormat="1" ht="16.5" thickBot="1">
      <c r="A5" s="255" t="s">
        <v>54</v>
      </c>
      <c r="B5" s="255"/>
      <c r="C5" s="255"/>
      <c r="D5" s="255"/>
      <c r="E5" s="255"/>
      <c r="F5" s="255"/>
      <c r="G5" s="255"/>
      <c r="H5" s="255"/>
    </row>
    <row r="6" spans="1:9" s="128" customFormat="1" ht="12" thickBot="1">
      <c r="A6" s="256" t="s">
        <v>55</v>
      </c>
      <c r="B6" s="257"/>
      <c r="C6" s="257"/>
      <c r="D6" s="257"/>
      <c r="E6" s="257"/>
      <c r="F6" s="257"/>
      <c r="G6" s="257"/>
      <c r="H6" s="258"/>
    </row>
    <row r="7" spans="1:9" s="128" customFormat="1" ht="12" thickBot="1">
      <c r="A7" s="233" t="s">
        <v>56</v>
      </c>
      <c r="B7" s="239"/>
      <c r="C7" s="239"/>
      <c r="D7" s="239"/>
      <c r="E7" s="239"/>
      <c r="F7" s="239"/>
      <c r="G7" s="239"/>
      <c r="H7" s="240"/>
      <c r="I7" s="129">
        <f t="shared" ref="I7:I70" si="0">COUNTA(C7,E7,G7)</f>
        <v>0</v>
      </c>
    </row>
    <row r="8" spans="1:9" s="128" customFormat="1" ht="11.25">
      <c r="A8" s="263">
        <v>0.35416666666666669</v>
      </c>
      <c r="B8" s="130"/>
      <c r="C8" s="131" t="s">
        <v>57</v>
      </c>
      <c r="D8" s="132">
        <v>24.1</v>
      </c>
      <c r="E8" s="131" t="s">
        <v>58</v>
      </c>
      <c r="F8" s="132">
        <v>21.6</v>
      </c>
      <c r="G8" s="133" t="s">
        <v>59</v>
      </c>
      <c r="H8" s="134">
        <v>2</v>
      </c>
      <c r="I8" s="135">
        <f t="shared" si="0"/>
        <v>3</v>
      </c>
    </row>
    <row r="9" spans="1:9" s="128" customFormat="1" ht="11.25">
      <c r="A9" s="263">
        <v>0.36041666666666666</v>
      </c>
      <c r="B9" s="136"/>
      <c r="C9" s="137" t="s">
        <v>60</v>
      </c>
      <c r="D9" s="138">
        <v>19</v>
      </c>
      <c r="E9" s="137" t="s">
        <v>61</v>
      </c>
      <c r="F9" s="138">
        <v>16.8</v>
      </c>
      <c r="G9" s="137" t="s">
        <v>62</v>
      </c>
      <c r="H9" s="134">
        <v>16.399999999999999</v>
      </c>
      <c r="I9" s="135">
        <f t="shared" si="0"/>
        <v>3</v>
      </c>
    </row>
    <row r="10" spans="1:9" s="128" customFormat="1" ht="12" thickBot="1">
      <c r="A10" s="263">
        <v>0.36666666666666697</v>
      </c>
      <c r="B10" s="139"/>
      <c r="C10" s="140" t="s">
        <v>63</v>
      </c>
      <c r="D10" s="141">
        <v>16.2</v>
      </c>
      <c r="E10" s="140" t="s">
        <v>64</v>
      </c>
      <c r="F10" s="141">
        <v>13.8</v>
      </c>
      <c r="G10" s="140" t="s">
        <v>65</v>
      </c>
      <c r="H10" s="142">
        <v>11</v>
      </c>
      <c r="I10" s="135">
        <f t="shared" si="0"/>
        <v>3</v>
      </c>
    </row>
    <row r="11" spans="1:9" s="128" customFormat="1" ht="12" thickBot="1">
      <c r="A11" s="241" t="s">
        <v>66</v>
      </c>
      <c r="B11" s="242"/>
      <c r="C11" s="242"/>
      <c r="D11" s="242"/>
      <c r="E11" s="242"/>
      <c r="F11" s="242"/>
      <c r="G11" s="242"/>
      <c r="H11" s="243"/>
      <c r="I11" s="129">
        <f t="shared" si="0"/>
        <v>0</v>
      </c>
    </row>
    <row r="12" spans="1:9" s="128" customFormat="1" ht="11.25">
      <c r="A12" s="290">
        <v>0.37916666666666698</v>
      </c>
      <c r="B12" s="144"/>
      <c r="C12" s="145" t="s">
        <v>67</v>
      </c>
      <c r="D12" s="146">
        <v>54</v>
      </c>
      <c r="E12" s="147" t="s">
        <v>68</v>
      </c>
      <c r="F12" s="146">
        <v>31.6</v>
      </c>
      <c r="G12" s="147" t="s">
        <v>69</v>
      </c>
      <c r="H12" s="148">
        <v>30.3</v>
      </c>
      <c r="I12" s="135">
        <f t="shared" si="0"/>
        <v>3</v>
      </c>
    </row>
    <row r="13" spans="1:9" s="128" customFormat="1" ht="11.25">
      <c r="A13" s="290">
        <v>0.38541666666666702</v>
      </c>
      <c r="B13" s="136"/>
      <c r="C13" s="149" t="s">
        <v>70</v>
      </c>
      <c r="D13" s="138">
        <v>29.9</v>
      </c>
      <c r="E13" s="150" t="s">
        <v>44</v>
      </c>
      <c r="F13" s="138">
        <v>27.3</v>
      </c>
      <c r="G13" s="150" t="s">
        <v>71</v>
      </c>
      <c r="H13" s="134">
        <v>24.9</v>
      </c>
      <c r="I13" s="135">
        <f t="shared" si="0"/>
        <v>3</v>
      </c>
    </row>
    <row r="14" spans="1:9" s="128" customFormat="1" ht="11.25">
      <c r="A14" s="290">
        <v>0.391666666666667</v>
      </c>
      <c r="B14" s="136"/>
      <c r="C14" s="150" t="s">
        <v>72</v>
      </c>
      <c r="D14" s="138">
        <v>23</v>
      </c>
      <c r="E14" s="150" t="s">
        <v>73</v>
      </c>
      <c r="F14" s="138">
        <v>19.899999999999999</v>
      </c>
      <c r="G14" s="149" t="s">
        <v>74</v>
      </c>
      <c r="H14" s="134">
        <v>17.899999999999999</v>
      </c>
      <c r="I14" s="135">
        <f t="shared" si="0"/>
        <v>3</v>
      </c>
    </row>
    <row r="15" spans="1:9" s="128" customFormat="1" ht="11.25">
      <c r="A15" s="290">
        <v>0.39791666666666597</v>
      </c>
      <c r="B15" s="136"/>
      <c r="C15" s="150" t="s">
        <v>75</v>
      </c>
      <c r="D15" s="138">
        <v>17.2</v>
      </c>
      <c r="E15" s="150" t="s">
        <v>76</v>
      </c>
      <c r="F15" s="138">
        <v>16.7</v>
      </c>
      <c r="G15" s="149" t="s">
        <v>77</v>
      </c>
      <c r="H15" s="134">
        <v>16.100000000000001</v>
      </c>
      <c r="I15" s="135">
        <f t="shared" si="0"/>
        <v>3</v>
      </c>
    </row>
    <row r="16" spans="1:9" s="128" customFormat="1" ht="11.25">
      <c r="A16" s="290">
        <v>0.40416666666666701</v>
      </c>
      <c r="B16" s="136"/>
      <c r="C16" s="150" t="s">
        <v>78</v>
      </c>
      <c r="D16" s="138">
        <v>12.1</v>
      </c>
      <c r="E16" s="150" t="s">
        <v>79</v>
      </c>
      <c r="F16" s="138">
        <v>11.8</v>
      </c>
      <c r="G16" s="150" t="s">
        <v>80</v>
      </c>
      <c r="H16" s="134">
        <v>11.6</v>
      </c>
      <c r="I16" s="135">
        <f t="shared" si="0"/>
        <v>3</v>
      </c>
    </row>
    <row r="17" spans="1:9" s="128" customFormat="1" ht="11.25">
      <c r="A17" s="290">
        <v>0.41041666666666599</v>
      </c>
      <c r="B17" s="136"/>
      <c r="C17" s="149" t="s">
        <v>81</v>
      </c>
      <c r="D17" s="138">
        <v>11.3</v>
      </c>
      <c r="E17" s="149" t="s">
        <v>82</v>
      </c>
      <c r="F17" s="138">
        <v>11.1</v>
      </c>
      <c r="G17" s="150" t="s">
        <v>83</v>
      </c>
      <c r="H17" s="134">
        <v>9.9</v>
      </c>
      <c r="I17" s="135">
        <f t="shared" si="0"/>
        <v>3</v>
      </c>
    </row>
    <row r="18" spans="1:9" s="128" customFormat="1" ht="11.25">
      <c r="A18" s="290">
        <v>0.41666666666666602</v>
      </c>
      <c r="B18" s="136"/>
      <c r="C18" s="149" t="s">
        <v>84</v>
      </c>
      <c r="D18" s="138">
        <v>8.4</v>
      </c>
      <c r="E18" s="149" t="s">
        <v>85</v>
      </c>
      <c r="F18" s="138">
        <v>7.9</v>
      </c>
      <c r="G18" s="149" t="s">
        <v>86</v>
      </c>
      <c r="H18" s="134">
        <v>7.8</v>
      </c>
      <c r="I18" s="135">
        <f t="shared" si="0"/>
        <v>3</v>
      </c>
    </row>
    <row r="19" spans="1:9" s="128" customFormat="1" ht="11.25">
      <c r="A19" s="290">
        <v>0.422916666666666</v>
      </c>
      <c r="B19" s="136"/>
      <c r="C19" s="149" t="s">
        <v>87</v>
      </c>
      <c r="D19" s="138">
        <v>7.7</v>
      </c>
      <c r="E19" s="150" t="s">
        <v>88</v>
      </c>
      <c r="F19" s="138">
        <v>7.6</v>
      </c>
      <c r="G19" s="149" t="s">
        <v>89</v>
      </c>
      <c r="H19" s="134">
        <v>7.2</v>
      </c>
      <c r="I19" s="135">
        <f t="shared" si="0"/>
        <v>3</v>
      </c>
    </row>
    <row r="20" spans="1:9" s="128" customFormat="1" ht="11.25">
      <c r="A20" s="290">
        <v>0.42916666666666597</v>
      </c>
      <c r="B20" s="136"/>
      <c r="C20" s="150" t="s">
        <v>90</v>
      </c>
      <c r="D20" s="138">
        <v>7.1</v>
      </c>
      <c r="E20" s="150" t="s">
        <v>91</v>
      </c>
      <c r="F20" s="138">
        <v>6.9</v>
      </c>
      <c r="G20" s="150" t="s">
        <v>92</v>
      </c>
      <c r="H20" s="134">
        <v>6.5</v>
      </c>
      <c r="I20" s="135">
        <f t="shared" si="0"/>
        <v>3</v>
      </c>
    </row>
    <row r="21" spans="1:9" s="128" customFormat="1" ht="11.25">
      <c r="A21" s="290">
        <v>0.43541666666666601</v>
      </c>
      <c r="B21" s="136"/>
      <c r="C21" s="150" t="s">
        <v>93</v>
      </c>
      <c r="D21" s="138">
        <v>6.4</v>
      </c>
      <c r="E21" s="149" t="s">
        <v>94</v>
      </c>
      <c r="F21" s="138">
        <v>5.8</v>
      </c>
      <c r="G21" s="149" t="s">
        <v>95</v>
      </c>
      <c r="H21" s="134">
        <v>5.4</v>
      </c>
      <c r="I21" s="135">
        <f t="shared" si="0"/>
        <v>3</v>
      </c>
    </row>
    <row r="22" spans="1:9" s="128" customFormat="1" ht="11.25">
      <c r="A22" s="290">
        <v>0.44166666666666599</v>
      </c>
      <c r="B22" s="136"/>
      <c r="C22" s="151" t="s">
        <v>96</v>
      </c>
      <c r="D22" s="138">
        <v>5.3</v>
      </c>
      <c r="E22" s="151" t="s">
        <v>97</v>
      </c>
      <c r="F22" s="138">
        <v>3.4</v>
      </c>
      <c r="G22" s="149" t="s">
        <v>98</v>
      </c>
      <c r="H22" s="134">
        <v>2.1</v>
      </c>
      <c r="I22" s="135">
        <f t="shared" si="0"/>
        <v>3</v>
      </c>
    </row>
    <row r="23" spans="1:9" s="128" customFormat="1" ht="11.25">
      <c r="A23" s="290">
        <v>0.44791666666666602</v>
      </c>
      <c r="B23" s="136"/>
      <c r="C23" s="151" t="s">
        <v>99</v>
      </c>
      <c r="D23" s="138">
        <v>1.8</v>
      </c>
      <c r="E23" s="150" t="s">
        <v>100</v>
      </c>
      <c r="F23" s="138">
        <v>1.7</v>
      </c>
      <c r="G23" s="149" t="s">
        <v>101</v>
      </c>
      <c r="H23" s="134">
        <v>1.4</v>
      </c>
      <c r="I23" s="135">
        <f t="shared" si="0"/>
        <v>3</v>
      </c>
    </row>
    <row r="24" spans="1:9" s="128" customFormat="1" ht="11.25">
      <c r="A24" s="290">
        <v>0.454166666666666</v>
      </c>
      <c r="B24" s="136"/>
      <c r="C24" s="149" t="s">
        <v>102</v>
      </c>
      <c r="D24" s="138">
        <v>1.3</v>
      </c>
      <c r="E24" s="149" t="s">
        <v>103</v>
      </c>
      <c r="F24" s="138">
        <v>0.9</v>
      </c>
      <c r="G24" s="149" t="s">
        <v>104</v>
      </c>
      <c r="H24" s="134">
        <v>0.5</v>
      </c>
      <c r="I24" s="135">
        <f t="shared" si="0"/>
        <v>3</v>
      </c>
    </row>
    <row r="25" spans="1:9" s="128" customFormat="1" ht="11.25">
      <c r="A25" s="290">
        <v>0.46041666666666697</v>
      </c>
      <c r="B25" s="136"/>
      <c r="C25" s="149" t="s">
        <v>105</v>
      </c>
      <c r="D25" s="138">
        <v>0.3</v>
      </c>
      <c r="E25" s="149" t="s">
        <v>106</v>
      </c>
      <c r="F25" s="138">
        <v>0.2</v>
      </c>
      <c r="G25" s="149" t="s">
        <v>107</v>
      </c>
      <c r="H25" s="134">
        <v>0.1</v>
      </c>
      <c r="I25" s="135">
        <f t="shared" si="0"/>
        <v>3</v>
      </c>
    </row>
    <row r="26" spans="1:9" s="128" customFormat="1" ht="11.25">
      <c r="A26" s="290">
        <v>0.46666666666666701</v>
      </c>
      <c r="B26" s="136"/>
      <c r="C26" s="151" t="s">
        <v>108</v>
      </c>
      <c r="D26" s="138">
        <v>-0.1</v>
      </c>
      <c r="E26" s="149" t="s">
        <v>109</v>
      </c>
      <c r="F26" s="138">
        <v>-0.2</v>
      </c>
      <c r="G26" s="151" t="s">
        <v>110</v>
      </c>
      <c r="H26" s="134">
        <v>-0.3</v>
      </c>
      <c r="I26" s="135">
        <f t="shared" si="0"/>
        <v>3</v>
      </c>
    </row>
    <row r="27" spans="1:9" s="128" customFormat="1" ht="12" thickBot="1">
      <c r="A27" s="290">
        <v>0.47291666666666698</v>
      </c>
      <c r="B27" s="152"/>
      <c r="C27" s="153" t="s">
        <v>111</v>
      </c>
      <c r="D27" s="154">
        <v>-1.7</v>
      </c>
      <c r="E27" s="155" t="s">
        <v>112</v>
      </c>
      <c r="F27" s="154">
        <v>-1.8</v>
      </c>
      <c r="G27" s="277" t="s">
        <v>113</v>
      </c>
      <c r="H27" s="156">
        <v>-1.9</v>
      </c>
      <c r="I27" s="135">
        <v>2</v>
      </c>
    </row>
    <row r="28" spans="1:9" s="128" customFormat="1" ht="12" thickBot="1">
      <c r="A28" s="233" t="s">
        <v>114</v>
      </c>
      <c r="B28" s="244"/>
      <c r="C28" s="244"/>
      <c r="D28" s="244"/>
      <c r="E28" s="244"/>
      <c r="F28" s="244"/>
      <c r="G28" s="244"/>
      <c r="H28" s="245"/>
      <c r="I28" s="129">
        <f t="shared" si="0"/>
        <v>0</v>
      </c>
    </row>
    <row r="29" spans="1:9" s="128" customFormat="1" ht="11.25">
      <c r="A29" s="290">
        <v>0.47916666666666702</v>
      </c>
      <c r="B29" s="144"/>
      <c r="C29" s="157" t="s">
        <v>115</v>
      </c>
      <c r="D29" s="146">
        <v>1.5</v>
      </c>
      <c r="E29" s="147" t="s">
        <v>116</v>
      </c>
      <c r="F29" s="146">
        <v>1.2</v>
      </c>
      <c r="G29" s="157" t="s">
        <v>117</v>
      </c>
      <c r="H29" s="148">
        <v>0.3</v>
      </c>
      <c r="I29" s="135">
        <f t="shared" si="0"/>
        <v>3</v>
      </c>
    </row>
    <row r="30" spans="1:9" s="128" customFormat="1" ht="11.25">
      <c r="A30" s="143">
        <v>0.485416666666667</v>
      </c>
      <c r="B30" s="136"/>
      <c r="C30" s="149" t="s">
        <v>118</v>
      </c>
      <c r="D30" s="138">
        <v>3.3</v>
      </c>
      <c r="E30" s="149" t="s">
        <v>119</v>
      </c>
      <c r="F30" s="138">
        <v>3.2</v>
      </c>
      <c r="G30" s="149" t="s">
        <v>120</v>
      </c>
      <c r="H30" s="134">
        <v>1.9</v>
      </c>
      <c r="I30" s="135">
        <f t="shared" si="0"/>
        <v>3</v>
      </c>
    </row>
    <row r="31" spans="1:9" s="128" customFormat="1" ht="11.25">
      <c r="A31" s="143">
        <v>0.49166666666666697</v>
      </c>
      <c r="B31" s="136"/>
      <c r="C31" s="149" t="s">
        <v>121</v>
      </c>
      <c r="D31" s="138">
        <v>6.3</v>
      </c>
      <c r="E31" s="137" t="s">
        <v>122</v>
      </c>
      <c r="F31" s="138">
        <v>5.8</v>
      </c>
      <c r="G31" s="149" t="s">
        <v>123</v>
      </c>
      <c r="H31" s="134">
        <v>3.4</v>
      </c>
      <c r="I31" s="135">
        <f t="shared" si="0"/>
        <v>3</v>
      </c>
    </row>
    <row r="32" spans="1:9" s="128" customFormat="1" ht="11.25">
      <c r="A32" s="143">
        <v>0.49791666666666601</v>
      </c>
      <c r="B32" s="136"/>
      <c r="C32" s="149" t="s">
        <v>124</v>
      </c>
      <c r="D32" s="138">
        <v>13.8</v>
      </c>
      <c r="E32" s="149" t="s">
        <v>125</v>
      </c>
      <c r="F32" s="138">
        <v>10.7</v>
      </c>
      <c r="G32" s="151" t="s">
        <v>126</v>
      </c>
      <c r="H32" s="134">
        <v>8.5</v>
      </c>
      <c r="I32" s="135">
        <f t="shared" si="0"/>
        <v>3</v>
      </c>
    </row>
    <row r="33" spans="1:10" s="128" customFormat="1" ht="11.25">
      <c r="A33" s="143">
        <v>0.50416666666666599</v>
      </c>
      <c r="B33" s="136"/>
      <c r="C33" s="137" t="s">
        <v>127</v>
      </c>
      <c r="D33" s="138">
        <v>20.2</v>
      </c>
      <c r="E33" s="137" t="s">
        <v>128</v>
      </c>
      <c r="F33" s="138">
        <v>18.100000000000001</v>
      </c>
      <c r="G33" s="137" t="s">
        <v>129</v>
      </c>
      <c r="H33" s="134">
        <v>16.8</v>
      </c>
      <c r="I33" s="135">
        <f t="shared" si="0"/>
        <v>3</v>
      </c>
    </row>
    <row r="34" spans="1:10" s="128" customFormat="1" ht="11.25">
      <c r="A34" s="143">
        <v>0.51041666666666596</v>
      </c>
      <c r="B34" s="136"/>
      <c r="C34" s="137" t="s">
        <v>130</v>
      </c>
      <c r="D34" s="138">
        <v>26.9</v>
      </c>
      <c r="E34" s="149" t="s">
        <v>131</v>
      </c>
      <c r="F34" s="138">
        <v>23.2</v>
      </c>
      <c r="G34" s="137" t="s">
        <v>132</v>
      </c>
      <c r="H34" s="134">
        <v>20.6</v>
      </c>
      <c r="I34" s="135">
        <f t="shared" si="0"/>
        <v>3</v>
      </c>
    </row>
    <row r="35" spans="1:10" s="128" customFormat="1" ht="12" thickBot="1">
      <c r="A35" s="143">
        <v>0.51666666666666605</v>
      </c>
      <c r="B35" s="136"/>
      <c r="C35" s="137" t="s">
        <v>133</v>
      </c>
      <c r="D35" s="138">
        <v>36.6</v>
      </c>
      <c r="E35" s="137" t="s">
        <v>134</v>
      </c>
      <c r="F35" s="138">
        <v>35.700000000000003</v>
      </c>
      <c r="G35" s="137"/>
      <c r="H35" s="134"/>
      <c r="I35" s="135">
        <f t="shared" si="0"/>
        <v>2</v>
      </c>
    </row>
    <row r="36" spans="1:10" s="128" customFormat="1" ht="12" thickBot="1">
      <c r="A36" s="143">
        <v>0.52291666666666603</v>
      </c>
      <c r="B36" s="152"/>
      <c r="C36" s="158" t="s">
        <v>135</v>
      </c>
      <c r="D36" s="154">
        <v>21.5</v>
      </c>
      <c r="E36" s="277" t="s">
        <v>136</v>
      </c>
      <c r="F36" s="154">
        <v>-0.1</v>
      </c>
      <c r="G36" s="159"/>
      <c r="H36" s="160"/>
      <c r="I36" s="135">
        <v>1</v>
      </c>
      <c r="J36" s="161">
        <f>SUM(I8:I37)</f>
        <v>77</v>
      </c>
    </row>
    <row r="37" spans="1:10" s="128" customFormat="1" ht="12" thickBot="1">
      <c r="I37" s="129">
        <f t="shared" si="0"/>
        <v>0</v>
      </c>
    </row>
    <row r="38" spans="1:10" s="128" customFormat="1" ht="12" thickBot="1">
      <c r="A38" s="246" t="s">
        <v>137</v>
      </c>
      <c r="B38" s="247"/>
      <c r="C38" s="247"/>
      <c r="D38" s="247"/>
      <c r="E38" s="247"/>
      <c r="F38" s="247"/>
      <c r="G38" s="247"/>
      <c r="H38" s="248"/>
      <c r="I38" s="129">
        <f t="shared" si="0"/>
        <v>0</v>
      </c>
    </row>
    <row r="39" spans="1:10" s="128" customFormat="1" ht="12" thickBot="1">
      <c r="A39" s="233" t="s">
        <v>138</v>
      </c>
      <c r="B39" s="242"/>
      <c r="C39" s="242"/>
      <c r="D39" s="242"/>
      <c r="E39" s="242"/>
      <c r="F39" s="242"/>
      <c r="G39" s="242"/>
      <c r="H39" s="243"/>
      <c r="I39" s="129">
        <f t="shared" si="0"/>
        <v>0</v>
      </c>
    </row>
    <row r="40" spans="1:10" s="128" customFormat="1" ht="11.25">
      <c r="A40" s="290">
        <v>0.52916666666666601</v>
      </c>
      <c r="B40" s="144"/>
      <c r="C40" s="162" t="s">
        <v>139</v>
      </c>
      <c r="D40" s="163" t="s">
        <v>10</v>
      </c>
      <c r="E40" s="164" t="s">
        <v>140</v>
      </c>
      <c r="F40" s="163" t="s">
        <v>10</v>
      </c>
      <c r="G40" s="164"/>
      <c r="H40" s="165"/>
      <c r="I40" s="135">
        <f t="shared" si="0"/>
        <v>2</v>
      </c>
    </row>
    <row r="41" spans="1:10" s="128" customFormat="1" ht="11.25">
      <c r="A41" s="290">
        <v>0.53541666666666599</v>
      </c>
      <c r="B41" s="136"/>
      <c r="C41" s="166" t="s">
        <v>141</v>
      </c>
      <c r="D41" s="167">
        <v>48.8</v>
      </c>
      <c r="E41" s="137" t="s">
        <v>142</v>
      </c>
      <c r="F41" s="167" t="s">
        <v>10</v>
      </c>
      <c r="G41" s="137" t="s">
        <v>143</v>
      </c>
      <c r="H41" s="168" t="s">
        <v>10</v>
      </c>
      <c r="I41" s="135">
        <f t="shared" si="0"/>
        <v>3</v>
      </c>
    </row>
    <row r="42" spans="1:10" s="128" customFormat="1" ht="11.25">
      <c r="A42" s="290">
        <v>0.54166666666666596</v>
      </c>
      <c r="B42" s="136"/>
      <c r="C42" s="166" t="s">
        <v>144</v>
      </c>
      <c r="D42" s="167" t="s">
        <v>10</v>
      </c>
      <c r="E42" s="137" t="s">
        <v>145</v>
      </c>
      <c r="F42" s="167" t="s">
        <v>10</v>
      </c>
      <c r="G42" s="137" t="s">
        <v>146</v>
      </c>
      <c r="H42" s="168">
        <v>49.8</v>
      </c>
      <c r="I42" s="135">
        <f t="shared" si="0"/>
        <v>3</v>
      </c>
    </row>
    <row r="43" spans="1:10" s="128" customFormat="1" ht="11.25">
      <c r="A43" s="290">
        <v>0.54791666666666605</v>
      </c>
      <c r="B43" s="136"/>
      <c r="C43" s="166" t="s">
        <v>147</v>
      </c>
      <c r="D43" s="167">
        <v>54</v>
      </c>
      <c r="E43" s="137" t="s">
        <v>148</v>
      </c>
      <c r="F43" s="167" t="s">
        <v>10</v>
      </c>
      <c r="G43" s="137" t="s">
        <v>149</v>
      </c>
      <c r="H43" s="168">
        <v>54</v>
      </c>
      <c r="I43" s="135">
        <f t="shared" si="0"/>
        <v>3</v>
      </c>
    </row>
    <row r="44" spans="1:10" s="128" customFormat="1" ht="11.25">
      <c r="A44" s="290">
        <v>0.55416666666666603</v>
      </c>
      <c r="B44" s="136"/>
      <c r="C44" s="166" t="s">
        <v>150</v>
      </c>
      <c r="D44" s="167">
        <v>51.3</v>
      </c>
      <c r="E44" s="276" t="s">
        <v>151</v>
      </c>
      <c r="F44" s="167">
        <v>37.4</v>
      </c>
      <c r="G44" s="276" t="s">
        <v>152</v>
      </c>
      <c r="H44" s="168">
        <v>51</v>
      </c>
      <c r="I44" s="135">
        <v>1</v>
      </c>
    </row>
    <row r="45" spans="1:10" s="128" customFormat="1" ht="11.25">
      <c r="A45" s="290">
        <v>0.56041666666666601</v>
      </c>
      <c r="B45" s="136"/>
      <c r="C45" s="166" t="s">
        <v>153</v>
      </c>
      <c r="D45" s="167">
        <v>34.299999999999997</v>
      </c>
      <c r="E45" s="137" t="s">
        <v>154</v>
      </c>
      <c r="F45" s="167">
        <v>41.2</v>
      </c>
      <c r="G45" s="137" t="s">
        <v>155</v>
      </c>
      <c r="H45" s="168">
        <v>26.2</v>
      </c>
      <c r="I45" s="135">
        <f t="shared" si="0"/>
        <v>3</v>
      </c>
    </row>
    <row r="46" spans="1:10" s="128" customFormat="1" ht="11.25">
      <c r="A46" s="290">
        <v>0.56666666666666599</v>
      </c>
      <c r="B46" s="136"/>
      <c r="C46" s="166" t="s">
        <v>156</v>
      </c>
      <c r="D46" s="167">
        <v>25.2</v>
      </c>
      <c r="E46" s="137" t="s">
        <v>157</v>
      </c>
      <c r="F46" s="167">
        <v>21.2</v>
      </c>
      <c r="G46" s="137" t="s">
        <v>158</v>
      </c>
      <c r="H46" s="168">
        <v>11.7</v>
      </c>
      <c r="I46" s="135">
        <f t="shared" si="0"/>
        <v>3</v>
      </c>
    </row>
    <row r="47" spans="1:10" s="128" customFormat="1" ht="11.25">
      <c r="A47" s="290">
        <v>0.57291666666666596</v>
      </c>
      <c r="B47" s="136"/>
      <c r="C47" s="169" t="s">
        <v>159</v>
      </c>
      <c r="D47" s="167" t="s">
        <v>10</v>
      </c>
      <c r="E47" s="169" t="s">
        <v>160</v>
      </c>
      <c r="F47" s="167">
        <v>33.299999999999997</v>
      </c>
      <c r="G47" s="170" t="s">
        <v>161</v>
      </c>
      <c r="H47" s="168">
        <v>15.2</v>
      </c>
      <c r="I47" s="135">
        <f t="shared" si="0"/>
        <v>3</v>
      </c>
    </row>
    <row r="48" spans="1:10" s="128" customFormat="1" ht="11.25">
      <c r="A48" s="290">
        <v>0.57916666666666605</v>
      </c>
      <c r="B48" s="136"/>
      <c r="C48" s="169" t="s">
        <v>162</v>
      </c>
      <c r="D48" s="167">
        <v>33.5</v>
      </c>
      <c r="E48" s="169" t="s">
        <v>163</v>
      </c>
      <c r="F48" s="167">
        <v>46.2</v>
      </c>
      <c r="G48" s="170" t="s">
        <v>164</v>
      </c>
      <c r="H48" s="168">
        <v>44.6</v>
      </c>
      <c r="I48" s="135">
        <f t="shared" si="0"/>
        <v>3</v>
      </c>
    </row>
    <row r="49" spans="1:11" s="128" customFormat="1" ht="11.25">
      <c r="A49" s="290">
        <v>0.58541666666666603</v>
      </c>
      <c r="B49" s="136"/>
      <c r="C49" s="169" t="s">
        <v>165</v>
      </c>
      <c r="D49" s="167">
        <v>54</v>
      </c>
      <c r="E49" s="170" t="s">
        <v>166</v>
      </c>
      <c r="F49" s="167">
        <v>48</v>
      </c>
      <c r="G49" s="169" t="s">
        <v>167</v>
      </c>
      <c r="H49" s="168">
        <v>54</v>
      </c>
      <c r="I49" s="135">
        <f t="shared" si="0"/>
        <v>3</v>
      </c>
    </row>
    <row r="50" spans="1:11" s="128" customFormat="1" ht="12" thickBot="1">
      <c r="A50" s="290">
        <v>0.59166666666666601</v>
      </c>
      <c r="B50" s="152"/>
      <c r="C50" s="171" t="s">
        <v>168</v>
      </c>
      <c r="D50" s="172" t="s">
        <v>10</v>
      </c>
      <c r="E50" s="302" t="s">
        <v>169</v>
      </c>
      <c r="F50" s="172">
        <v>54</v>
      </c>
      <c r="G50" s="159"/>
      <c r="H50" s="160"/>
      <c r="I50" s="135">
        <v>1</v>
      </c>
    </row>
    <row r="51" spans="1:11" s="128" customFormat="1" ht="12" thickBot="1">
      <c r="A51" s="233" t="s">
        <v>170</v>
      </c>
      <c r="B51" s="244"/>
      <c r="C51" s="244"/>
      <c r="D51" s="244"/>
      <c r="E51" s="244"/>
      <c r="F51" s="244"/>
      <c r="G51" s="244"/>
      <c r="H51" s="245"/>
      <c r="I51" s="129">
        <f t="shared" si="0"/>
        <v>0</v>
      </c>
    </row>
    <row r="52" spans="1:11" s="128" customFormat="1" ht="11.25">
      <c r="A52" s="290">
        <v>0.59791666666666599</v>
      </c>
      <c r="B52" s="144"/>
      <c r="C52" s="162" t="s">
        <v>171</v>
      </c>
      <c r="D52" s="163">
        <v>23.6</v>
      </c>
      <c r="E52" s="164" t="s">
        <v>172</v>
      </c>
      <c r="F52" s="163">
        <v>34.799999999999997</v>
      </c>
      <c r="G52" s="164" t="s">
        <v>173</v>
      </c>
      <c r="H52" s="165">
        <v>19.5</v>
      </c>
      <c r="I52" s="135">
        <f t="shared" si="0"/>
        <v>3</v>
      </c>
    </row>
    <row r="53" spans="1:11" s="128" customFormat="1" ht="11.25">
      <c r="A53" s="290">
        <v>0.60416666666666596</v>
      </c>
      <c r="B53" s="136"/>
      <c r="C53" s="137" t="s">
        <v>174</v>
      </c>
      <c r="D53" s="167" t="s">
        <v>10</v>
      </c>
      <c r="E53" s="137" t="s">
        <v>175</v>
      </c>
      <c r="F53" s="167" t="s">
        <v>10</v>
      </c>
      <c r="G53" s="166" t="s">
        <v>176</v>
      </c>
      <c r="H53" s="168" t="s">
        <v>10</v>
      </c>
      <c r="I53" s="135">
        <f t="shared" si="0"/>
        <v>3</v>
      </c>
    </row>
    <row r="54" spans="1:11" s="128" customFormat="1" ht="11.25">
      <c r="A54" s="290">
        <v>0.61041666666666605</v>
      </c>
      <c r="B54" s="136"/>
      <c r="C54" s="137" t="s">
        <v>177</v>
      </c>
      <c r="D54" s="174" t="s">
        <v>10</v>
      </c>
      <c r="E54" s="137" t="s">
        <v>178</v>
      </c>
      <c r="F54" s="167" t="s">
        <v>10</v>
      </c>
      <c r="G54" s="166" t="s">
        <v>179</v>
      </c>
      <c r="H54" s="168">
        <v>43.6</v>
      </c>
      <c r="I54" s="135">
        <f t="shared" si="0"/>
        <v>3</v>
      </c>
    </row>
    <row r="55" spans="1:11" s="128" customFormat="1" ht="11.25">
      <c r="A55" s="290">
        <v>0.61666666666666603</v>
      </c>
      <c r="B55" s="136"/>
      <c r="C55" s="137" t="s">
        <v>180</v>
      </c>
      <c r="D55" s="167" t="s">
        <v>10</v>
      </c>
      <c r="E55" s="166" t="s">
        <v>181</v>
      </c>
      <c r="F55" s="167" t="s">
        <v>10</v>
      </c>
      <c r="G55" s="137" t="s">
        <v>182</v>
      </c>
      <c r="H55" s="168">
        <v>54</v>
      </c>
      <c r="I55" s="135">
        <f t="shared" si="0"/>
        <v>3</v>
      </c>
    </row>
    <row r="56" spans="1:11" s="128" customFormat="1" ht="11.25">
      <c r="A56" s="290">
        <v>0.62291666666666601</v>
      </c>
      <c r="B56" s="136"/>
      <c r="C56" s="137" t="s">
        <v>183</v>
      </c>
      <c r="D56" s="167" t="s">
        <v>10</v>
      </c>
      <c r="E56" s="166" t="s">
        <v>184</v>
      </c>
      <c r="F56" s="167" t="s">
        <v>10</v>
      </c>
      <c r="G56" s="137" t="s">
        <v>185</v>
      </c>
      <c r="H56" s="168" t="s">
        <v>10</v>
      </c>
      <c r="I56" s="135">
        <f t="shared" si="0"/>
        <v>3</v>
      </c>
    </row>
    <row r="57" spans="1:11" s="128" customFormat="1" ht="11.25">
      <c r="A57" s="290">
        <v>0.62916666666666599</v>
      </c>
      <c r="B57" s="136"/>
      <c r="C57" s="137" t="s">
        <v>186</v>
      </c>
      <c r="D57" s="167" t="s">
        <v>10</v>
      </c>
      <c r="E57" s="137" t="s">
        <v>187</v>
      </c>
      <c r="F57" s="167" t="s">
        <v>10</v>
      </c>
      <c r="G57" s="166" t="s">
        <v>188</v>
      </c>
      <c r="H57" s="168" t="s">
        <v>10</v>
      </c>
      <c r="I57" s="135">
        <f t="shared" si="0"/>
        <v>3</v>
      </c>
    </row>
    <row r="58" spans="1:11" s="128" customFormat="1" ht="11.25">
      <c r="A58" s="290">
        <v>0.63541666666666596</v>
      </c>
      <c r="B58" s="136"/>
      <c r="C58" s="137" t="s">
        <v>189</v>
      </c>
      <c r="D58" s="167" t="s">
        <v>10</v>
      </c>
      <c r="E58" s="166" t="s">
        <v>190</v>
      </c>
      <c r="F58" s="167">
        <v>54</v>
      </c>
      <c r="G58" s="175" t="s">
        <v>191</v>
      </c>
      <c r="H58" s="176" t="s">
        <v>10</v>
      </c>
      <c r="I58" s="135">
        <f t="shared" si="0"/>
        <v>3</v>
      </c>
    </row>
    <row r="59" spans="1:11" s="128" customFormat="1" ht="11.25">
      <c r="A59" s="290">
        <v>0.64166666666666605</v>
      </c>
      <c r="B59" s="136"/>
      <c r="C59" s="170" t="s">
        <v>192</v>
      </c>
      <c r="D59" s="167" t="s">
        <v>10</v>
      </c>
      <c r="E59" s="137" t="s">
        <v>193</v>
      </c>
      <c r="F59" s="174" t="s">
        <v>10</v>
      </c>
      <c r="G59" s="166"/>
      <c r="H59" s="168"/>
      <c r="I59" s="135">
        <f t="shared" si="0"/>
        <v>2</v>
      </c>
      <c r="K59" s="177"/>
    </row>
    <row r="60" spans="1:11" s="128" customFormat="1" ht="12" thickBot="1">
      <c r="A60" s="290">
        <v>0.64791666666666603</v>
      </c>
      <c r="B60" s="152"/>
      <c r="C60" s="173" t="s">
        <v>194</v>
      </c>
      <c r="D60" s="172" t="s">
        <v>10</v>
      </c>
      <c r="E60" s="173" t="s">
        <v>195</v>
      </c>
      <c r="F60" s="172">
        <v>45.3</v>
      </c>
      <c r="G60" s="173" t="s">
        <v>196</v>
      </c>
      <c r="H60" s="178">
        <v>25.9</v>
      </c>
      <c r="I60" s="135">
        <f t="shared" si="0"/>
        <v>3</v>
      </c>
    </row>
    <row r="61" spans="1:11" s="128" customFormat="1" ht="12" thickBot="1">
      <c r="A61" s="233" t="s">
        <v>197</v>
      </c>
      <c r="B61" s="234"/>
      <c r="C61" s="234"/>
      <c r="D61" s="234"/>
      <c r="E61" s="234"/>
      <c r="F61" s="234"/>
      <c r="G61" s="234"/>
      <c r="H61" s="235"/>
      <c r="I61" s="129">
        <f t="shared" si="0"/>
        <v>0</v>
      </c>
    </row>
    <row r="62" spans="1:11" s="128" customFormat="1" ht="11.25">
      <c r="A62" s="263">
        <v>0.65416666666666601</v>
      </c>
      <c r="B62" s="144"/>
      <c r="C62" s="179" t="s">
        <v>198</v>
      </c>
      <c r="D62" s="146" t="s">
        <v>10</v>
      </c>
      <c r="E62" s="179" t="s">
        <v>199</v>
      </c>
      <c r="F62" s="146" t="s">
        <v>10</v>
      </c>
      <c r="G62" s="179" t="s">
        <v>200</v>
      </c>
      <c r="H62" s="148" t="s">
        <v>10</v>
      </c>
      <c r="I62" s="135">
        <f t="shared" si="0"/>
        <v>3</v>
      </c>
    </row>
    <row r="63" spans="1:11" s="128" customFormat="1" ht="11.25">
      <c r="A63" s="263">
        <v>0.66041666666666599</v>
      </c>
      <c r="B63" s="136"/>
      <c r="C63" s="169" t="s">
        <v>201</v>
      </c>
      <c r="D63" s="138" t="s">
        <v>10</v>
      </c>
      <c r="E63" s="169" t="s">
        <v>202</v>
      </c>
      <c r="F63" s="138" t="s">
        <v>10</v>
      </c>
      <c r="G63" s="169" t="s">
        <v>203</v>
      </c>
      <c r="H63" s="134" t="s">
        <v>10</v>
      </c>
      <c r="I63" s="135">
        <f t="shared" si="0"/>
        <v>3</v>
      </c>
    </row>
    <row r="64" spans="1:11" s="128" customFormat="1" ht="11.25">
      <c r="A64" s="263">
        <v>0.66666666666666596</v>
      </c>
      <c r="B64" s="136"/>
      <c r="C64" s="169" t="s">
        <v>204</v>
      </c>
      <c r="D64" s="138" t="s">
        <v>10</v>
      </c>
      <c r="E64" s="169" t="s">
        <v>205</v>
      </c>
      <c r="F64" s="138" t="s">
        <v>10</v>
      </c>
      <c r="G64" s="169" t="s">
        <v>206</v>
      </c>
      <c r="H64" s="134" t="s">
        <v>10</v>
      </c>
      <c r="I64" s="135">
        <f t="shared" si="0"/>
        <v>3</v>
      </c>
    </row>
    <row r="65" spans="1:9" s="128" customFormat="1" ht="11.25">
      <c r="A65" s="263">
        <v>0.67291666666666605</v>
      </c>
      <c r="B65" s="136"/>
      <c r="C65" s="137" t="s">
        <v>207</v>
      </c>
      <c r="D65" s="138" t="s">
        <v>10</v>
      </c>
      <c r="E65" s="137" t="s">
        <v>208</v>
      </c>
      <c r="F65" s="138" t="s">
        <v>10</v>
      </c>
      <c r="G65" s="137" t="s">
        <v>209</v>
      </c>
      <c r="H65" s="134" t="s">
        <v>10</v>
      </c>
      <c r="I65" s="135">
        <f t="shared" si="0"/>
        <v>3</v>
      </c>
    </row>
    <row r="66" spans="1:9" s="128" customFormat="1" ht="11.25">
      <c r="A66" s="263">
        <v>0.67916666666666603</v>
      </c>
      <c r="B66" s="136"/>
      <c r="C66" s="137" t="s">
        <v>210</v>
      </c>
      <c r="D66" s="138" t="s">
        <v>10</v>
      </c>
      <c r="E66" s="137" t="s">
        <v>211</v>
      </c>
      <c r="F66" s="138" t="s">
        <v>10</v>
      </c>
      <c r="G66" s="137" t="s">
        <v>212</v>
      </c>
      <c r="H66" s="134" t="s">
        <v>10</v>
      </c>
      <c r="I66" s="135">
        <f t="shared" si="0"/>
        <v>3</v>
      </c>
    </row>
    <row r="67" spans="1:9" s="128" customFormat="1" ht="11.25">
      <c r="A67" s="263">
        <v>0.68541666666666601</v>
      </c>
      <c r="B67" s="136"/>
      <c r="C67" s="137" t="s">
        <v>213</v>
      </c>
      <c r="D67" s="138" t="s">
        <v>10</v>
      </c>
      <c r="E67" s="137" t="s">
        <v>214</v>
      </c>
      <c r="F67" s="138" t="s">
        <v>10</v>
      </c>
      <c r="G67" s="137" t="s">
        <v>215</v>
      </c>
      <c r="H67" s="134" t="s">
        <v>10</v>
      </c>
      <c r="I67" s="135">
        <f t="shared" si="0"/>
        <v>3</v>
      </c>
    </row>
    <row r="68" spans="1:9" s="128" customFormat="1" ht="11.25">
      <c r="A68" s="263">
        <v>0.69166666666666599</v>
      </c>
      <c r="B68" s="136"/>
      <c r="C68" s="137" t="s">
        <v>216</v>
      </c>
      <c r="D68" s="138" t="s">
        <v>10</v>
      </c>
      <c r="E68" s="137" t="s">
        <v>217</v>
      </c>
      <c r="F68" s="138" t="s">
        <v>10</v>
      </c>
      <c r="G68" s="137" t="s">
        <v>218</v>
      </c>
      <c r="H68" s="134" t="s">
        <v>10</v>
      </c>
      <c r="I68" s="135">
        <f t="shared" si="0"/>
        <v>3</v>
      </c>
    </row>
    <row r="69" spans="1:9" s="128" customFormat="1" ht="11.25">
      <c r="A69" s="303">
        <v>0.69791666666666663</v>
      </c>
      <c r="B69" s="136"/>
      <c r="C69" s="169" t="s">
        <v>219</v>
      </c>
      <c r="D69" s="138" t="s">
        <v>10</v>
      </c>
      <c r="E69" s="137" t="s">
        <v>220</v>
      </c>
      <c r="F69" s="138" t="s">
        <v>10</v>
      </c>
      <c r="G69" s="137"/>
      <c r="H69" s="168"/>
      <c r="I69" s="135">
        <f t="shared" si="0"/>
        <v>2</v>
      </c>
    </row>
    <row r="70" spans="1:9" s="128" customFormat="1" ht="12" thickBot="1">
      <c r="A70" s="304"/>
      <c r="B70" s="152"/>
      <c r="C70" s="158" t="s">
        <v>221</v>
      </c>
      <c r="D70" s="154" t="s">
        <v>10</v>
      </c>
      <c r="E70" s="158" t="s">
        <v>222</v>
      </c>
      <c r="F70" s="154" t="s">
        <v>10</v>
      </c>
      <c r="G70" s="158"/>
      <c r="H70" s="178"/>
      <c r="I70" s="135">
        <f t="shared" si="0"/>
        <v>2</v>
      </c>
    </row>
    <row r="71" spans="1:9" s="128" customFormat="1" ht="12" thickBot="1">
      <c r="A71" s="236" t="s">
        <v>223</v>
      </c>
      <c r="B71" s="237"/>
      <c r="C71" s="237"/>
      <c r="D71" s="237"/>
      <c r="E71" s="237"/>
      <c r="F71" s="237"/>
      <c r="G71" s="237"/>
      <c r="H71" s="238"/>
      <c r="I71" s="129">
        <f t="shared" ref="I71:I84" si="1">COUNTA(C71,E71,G71)</f>
        <v>0</v>
      </c>
    </row>
    <row r="72" spans="1:9" s="128" customFormat="1" ht="12" thickBot="1">
      <c r="A72" s="233" t="s">
        <v>224</v>
      </c>
      <c r="B72" s="239"/>
      <c r="C72" s="239"/>
      <c r="D72" s="239"/>
      <c r="E72" s="239"/>
      <c r="F72" s="239"/>
      <c r="G72" s="239"/>
      <c r="H72" s="240"/>
      <c r="I72" s="129">
        <f t="shared" si="1"/>
        <v>0</v>
      </c>
    </row>
    <row r="73" spans="1:9" s="128" customFormat="1" ht="11.25">
      <c r="A73" s="263">
        <v>0.35416666666666669</v>
      </c>
      <c r="B73" s="136"/>
      <c r="C73" s="137" t="s">
        <v>225</v>
      </c>
      <c r="D73" s="138" t="s">
        <v>10</v>
      </c>
      <c r="E73" s="137" t="s">
        <v>226</v>
      </c>
      <c r="F73" s="138" t="s">
        <v>10</v>
      </c>
      <c r="G73" s="137" t="s">
        <v>227</v>
      </c>
      <c r="H73" s="180" t="s">
        <v>10</v>
      </c>
      <c r="I73" s="135">
        <f t="shared" si="1"/>
        <v>3</v>
      </c>
    </row>
    <row r="74" spans="1:9" s="128" customFormat="1" ht="11.25">
      <c r="A74" s="263">
        <v>0.36041666666666666</v>
      </c>
      <c r="B74" s="136"/>
      <c r="C74" s="276" t="s">
        <v>228</v>
      </c>
      <c r="D74" s="138" t="s">
        <v>10</v>
      </c>
      <c r="E74" s="137" t="s">
        <v>229</v>
      </c>
      <c r="F74" s="138" t="s">
        <v>10</v>
      </c>
      <c r="G74" s="276" t="s">
        <v>230</v>
      </c>
      <c r="H74" s="134" t="s">
        <v>10</v>
      </c>
      <c r="I74" s="135">
        <v>1</v>
      </c>
    </row>
    <row r="75" spans="1:9" s="128" customFormat="1" ht="12" thickBot="1">
      <c r="A75" s="263">
        <v>0.36666666666666697</v>
      </c>
      <c r="B75" s="152"/>
      <c r="C75" s="171" t="s">
        <v>231</v>
      </c>
      <c r="D75" s="181" t="s">
        <v>10</v>
      </c>
      <c r="E75" s="171" t="s">
        <v>232</v>
      </c>
      <c r="F75" s="181" t="s">
        <v>10</v>
      </c>
      <c r="G75" s="158" t="s">
        <v>233</v>
      </c>
      <c r="H75" s="182" t="s">
        <v>10</v>
      </c>
      <c r="I75" s="135">
        <f t="shared" si="1"/>
        <v>3</v>
      </c>
    </row>
    <row r="76" spans="1:9" s="128" customFormat="1" ht="12" thickBot="1">
      <c r="A76" s="233" t="s">
        <v>234</v>
      </c>
      <c r="B76" s="239"/>
      <c r="C76" s="239"/>
      <c r="D76" s="239"/>
      <c r="E76" s="239"/>
      <c r="F76" s="239"/>
      <c r="G76" s="239"/>
      <c r="H76" s="240"/>
      <c r="I76" s="129">
        <f t="shared" si="1"/>
        <v>0</v>
      </c>
    </row>
    <row r="77" spans="1:9" s="128" customFormat="1" ht="11.25">
      <c r="A77" s="263">
        <v>0.37291666666666662</v>
      </c>
      <c r="B77" s="136"/>
      <c r="C77" s="276" t="s">
        <v>235</v>
      </c>
      <c r="D77" s="138" t="s">
        <v>10</v>
      </c>
      <c r="E77" s="137" t="s">
        <v>236</v>
      </c>
      <c r="F77" s="138" t="s">
        <v>10</v>
      </c>
      <c r="G77" s="137" t="s">
        <v>237</v>
      </c>
      <c r="H77" s="180" t="s">
        <v>10</v>
      </c>
      <c r="I77" s="135">
        <v>2</v>
      </c>
    </row>
    <row r="78" spans="1:9" s="128" customFormat="1" ht="11.25">
      <c r="A78" s="263">
        <v>0.37916666666666698</v>
      </c>
      <c r="B78" s="136"/>
      <c r="C78" s="276" t="s">
        <v>238</v>
      </c>
      <c r="D78" s="138" t="s">
        <v>10</v>
      </c>
      <c r="E78" s="137" t="s">
        <v>239</v>
      </c>
      <c r="F78" s="138" t="s">
        <v>10</v>
      </c>
      <c r="G78" s="137" t="s">
        <v>240</v>
      </c>
      <c r="H78" s="134">
        <v>49.9</v>
      </c>
      <c r="I78" s="135">
        <v>2</v>
      </c>
    </row>
    <row r="79" spans="1:9" s="128" customFormat="1" ht="11.25">
      <c r="A79" s="263">
        <v>0.38541666666666702</v>
      </c>
      <c r="B79" s="136"/>
      <c r="C79" s="276" t="s">
        <v>241</v>
      </c>
      <c r="D79" s="138" t="s">
        <v>10</v>
      </c>
      <c r="E79" s="276" t="s">
        <v>242</v>
      </c>
      <c r="F79" s="138" t="s">
        <v>10</v>
      </c>
      <c r="G79" s="137" t="s">
        <v>243</v>
      </c>
      <c r="H79" s="134" t="s">
        <v>10</v>
      </c>
      <c r="I79" s="135">
        <v>1</v>
      </c>
    </row>
    <row r="80" spans="1:9" s="128" customFormat="1" ht="11.25">
      <c r="A80" s="263">
        <v>0.391666666666668</v>
      </c>
      <c r="B80" s="136"/>
      <c r="C80" s="137" t="s">
        <v>244</v>
      </c>
      <c r="D80" s="138" t="s">
        <v>10</v>
      </c>
      <c r="E80" s="137" t="s">
        <v>245</v>
      </c>
      <c r="F80" s="138">
        <v>54</v>
      </c>
      <c r="G80" s="137" t="s">
        <v>246</v>
      </c>
      <c r="H80" s="134">
        <v>32.200000000000003</v>
      </c>
      <c r="I80" s="135">
        <f t="shared" si="1"/>
        <v>3</v>
      </c>
    </row>
    <row r="81" spans="1:12" s="128" customFormat="1" ht="12" thickBot="1">
      <c r="A81" s="263">
        <v>0.39791666666666797</v>
      </c>
      <c r="B81" s="136"/>
      <c r="C81" s="169" t="s">
        <v>247</v>
      </c>
      <c r="D81" s="183" t="s">
        <v>10</v>
      </c>
      <c r="E81" s="169" t="s">
        <v>248</v>
      </c>
      <c r="F81" s="183" t="s">
        <v>10</v>
      </c>
      <c r="G81" s="169" t="s">
        <v>249</v>
      </c>
      <c r="H81" s="180" t="s">
        <v>10</v>
      </c>
      <c r="I81" s="135">
        <f t="shared" si="1"/>
        <v>3</v>
      </c>
    </row>
    <row r="82" spans="1:12" s="128" customFormat="1" ht="12" thickBot="1">
      <c r="A82" s="233" t="s">
        <v>250</v>
      </c>
      <c r="B82" s="239"/>
      <c r="C82" s="239"/>
      <c r="D82" s="239"/>
      <c r="E82" s="239"/>
      <c r="F82" s="239"/>
      <c r="G82" s="239"/>
      <c r="H82" s="240"/>
      <c r="I82" s="129">
        <f t="shared" si="1"/>
        <v>0</v>
      </c>
    </row>
    <row r="83" spans="1:12" s="128" customFormat="1" ht="12" thickBot="1">
      <c r="A83" s="263">
        <v>0.40416666666666662</v>
      </c>
      <c r="B83" s="136"/>
      <c r="C83" s="276" t="s">
        <v>251</v>
      </c>
      <c r="D83" s="138" t="s">
        <v>10</v>
      </c>
      <c r="E83" s="137" t="s">
        <v>252</v>
      </c>
      <c r="F83" s="138" t="s">
        <v>10</v>
      </c>
      <c r="G83" s="137" t="s">
        <v>253</v>
      </c>
      <c r="H83" s="180" t="s">
        <v>10</v>
      </c>
      <c r="I83" s="135">
        <v>2</v>
      </c>
      <c r="J83" s="184">
        <f>SUM(I40:I84)</f>
        <v>101</v>
      </c>
    </row>
    <row r="84" spans="1:12" s="128" customFormat="1" ht="12" thickBot="1">
      <c r="A84" s="275">
        <v>0.41041666666666665</v>
      </c>
      <c r="B84" s="152"/>
      <c r="C84" s="158" t="s">
        <v>254</v>
      </c>
      <c r="D84" s="154" t="s">
        <v>10</v>
      </c>
      <c r="E84" s="158" t="s">
        <v>255</v>
      </c>
      <c r="F84" s="154" t="s">
        <v>10</v>
      </c>
      <c r="G84" s="277" t="s">
        <v>256</v>
      </c>
      <c r="H84" s="156" t="s">
        <v>10</v>
      </c>
      <c r="I84" s="135">
        <v>2</v>
      </c>
      <c r="J84" s="185">
        <f>SUM(J36+J83)</f>
        <v>178</v>
      </c>
    </row>
    <row r="85" spans="1:12" s="128" customFormat="1" ht="12.75">
      <c r="A85" s="177"/>
      <c r="B85" s="177"/>
      <c r="C85" s="177"/>
      <c r="D85" s="177"/>
      <c r="E85" s="177"/>
      <c r="F85" s="177"/>
      <c r="G85" s="177"/>
      <c r="H85" s="177"/>
      <c r="L85" s="186"/>
    </row>
    <row r="86" spans="1:12" s="128" customFormat="1" ht="12.75">
      <c r="A86" s="177"/>
      <c r="B86" s="177"/>
      <c r="C86" s="177"/>
      <c r="D86" s="177"/>
      <c r="E86" s="177"/>
      <c r="F86" s="177"/>
      <c r="G86" s="177"/>
      <c r="H86" s="177"/>
      <c r="L86" s="186"/>
    </row>
    <row r="87" spans="1:12" s="128" customFormat="1" ht="12.75">
      <c r="A87" s="177"/>
      <c r="B87" s="177"/>
      <c r="C87" s="177"/>
      <c r="D87" s="177"/>
      <c r="E87" s="177"/>
      <c r="F87" s="177"/>
      <c r="G87" s="177"/>
      <c r="H87" s="177"/>
      <c r="L87" s="186"/>
    </row>
    <row r="88" spans="1:12" s="128" customFormat="1" ht="11.25">
      <c r="A88" s="177"/>
      <c r="B88" s="177"/>
      <c r="C88" s="177"/>
      <c r="D88" s="177"/>
      <c r="E88" s="177"/>
      <c r="F88" s="177"/>
      <c r="G88" s="177"/>
      <c r="H88" s="177"/>
    </row>
    <row r="89" spans="1:12" s="128" customFormat="1" ht="11.25">
      <c r="A89" s="187"/>
      <c r="B89" s="177"/>
      <c r="C89" s="177"/>
      <c r="D89" s="188"/>
      <c r="E89" s="177"/>
      <c r="F89" s="188"/>
      <c r="G89" s="177"/>
      <c r="H89" s="188"/>
    </row>
    <row r="90" spans="1:12" s="128" customFormat="1" ht="11.25">
      <c r="A90" s="187"/>
      <c r="B90" s="177"/>
      <c r="C90" s="177"/>
      <c r="D90" s="188"/>
      <c r="E90" s="177"/>
      <c r="F90" s="188"/>
      <c r="G90" s="177"/>
      <c r="H90" s="188"/>
    </row>
    <row r="91" spans="1:12" s="128" customFormat="1" ht="11.25">
      <c r="A91" s="187"/>
      <c r="B91" s="177"/>
      <c r="C91" s="177"/>
      <c r="D91" s="188"/>
      <c r="E91" s="177"/>
      <c r="F91" s="188"/>
      <c r="G91" s="177"/>
      <c r="H91" s="188"/>
    </row>
    <row r="92" spans="1:12" s="128" customFormat="1" ht="11.25">
      <c r="A92" s="187"/>
      <c r="B92" s="177"/>
      <c r="C92" s="177"/>
      <c r="D92" s="188"/>
      <c r="E92" s="177"/>
      <c r="F92" s="188"/>
      <c r="G92" s="177"/>
      <c r="H92" s="188"/>
    </row>
    <row r="93" spans="1:12" s="128" customFormat="1" ht="12.75">
      <c r="A93" s="187"/>
      <c r="B93" s="177"/>
      <c r="C93" s="177"/>
      <c r="D93" s="188"/>
      <c r="E93" s="177"/>
      <c r="F93" s="188"/>
      <c r="G93" s="177"/>
      <c r="H93" s="188"/>
      <c r="K93" s="186"/>
    </row>
    <row r="94" spans="1:12" s="128" customFormat="1" ht="12.75">
      <c r="A94" s="187"/>
      <c r="B94" s="177"/>
      <c r="C94" s="177"/>
      <c r="D94" s="188"/>
      <c r="E94" s="177"/>
      <c r="F94" s="188"/>
      <c r="G94" s="177"/>
      <c r="H94" s="188"/>
      <c r="K94" s="186"/>
    </row>
    <row r="95" spans="1:12" s="128" customFormat="1" ht="12.75">
      <c r="A95" s="187"/>
      <c r="B95" s="177"/>
      <c r="C95" s="177"/>
      <c r="D95" s="188"/>
      <c r="E95" s="177"/>
      <c r="F95" s="188"/>
      <c r="G95" s="177"/>
      <c r="H95" s="188"/>
      <c r="K95" s="186"/>
    </row>
    <row r="96" spans="1:12" s="128" customFormat="1" ht="12.75">
      <c r="A96" s="187"/>
      <c r="B96" s="177"/>
      <c r="C96" s="177"/>
      <c r="D96" s="188"/>
      <c r="E96" s="177"/>
      <c r="F96" s="188"/>
      <c r="G96" s="177"/>
      <c r="H96" s="188"/>
      <c r="K96" s="186"/>
    </row>
    <row r="97" spans="1:11" s="128" customFormat="1" ht="12.75">
      <c r="A97" s="187"/>
      <c r="B97" s="177"/>
      <c r="C97" s="177"/>
      <c r="D97" s="188"/>
      <c r="E97" s="177"/>
      <c r="F97" s="188"/>
      <c r="G97" s="177"/>
      <c r="H97" s="188"/>
      <c r="K97" s="186"/>
    </row>
    <row r="98" spans="1:11" s="128" customFormat="1" ht="12.75">
      <c r="A98" s="187"/>
      <c r="B98" s="177"/>
      <c r="C98" s="177"/>
      <c r="D98" s="188"/>
      <c r="E98" s="177"/>
      <c r="F98" s="188"/>
      <c r="G98" s="177"/>
      <c r="H98" s="188"/>
      <c r="K98" s="186"/>
    </row>
    <row r="99" spans="1:11" s="128" customFormat="1" ht="12.75">
      <c r="A99" s="187"/>
      <c r="B99" s="177"/>
      <c r="C99" s="177"/>
      <c r="D99" s="188"/>
      <c r="E99" s="177"/>
      <c r="F99" s="188"/>
      <c r="G99" s="177"/>
      <c r="H99" s="188"/>
      <c r="K99" s="186"/>
    </row>
    <row r="100" spans="1:11" s="128" customFormat="1" ht="12.75">
      <c r="A100" s="187"/>
      <c r="B100" s="177"/>
      <c r="C100" s="177"/>
      <c r="D100" s="188"/>
      <c r="E100" s="177"/>
      <c r="F100" s="188"/>
      <c r="G100" s="177"/>
      <c r="H100" s="188"/>
      <c r="K100" s="186"/>
    </row>
    <row r="101" spans="1:11" s="128" customFormat="1" ht="12.75">
      <c r="A101" s="187"/>
      <c r="B101" s="177"/>
      <c r="C101" s="177"/>
      <c r="D101" s="188"/>
      <c r="E101" s="177"/>
      <c r="F101" s="188"/>
      <c r="G101" s="177"/>
      <c r="H101" s="188"/>
      <c r="K101" s="186"/>
    </row>
    <row r="102" spans="1:11" s="128" customFormat="1" ht="12.75">
      <c r="A102" s="187"/>
      <c r="B102" s="177"/>
      <c r="C102" s="177"/>
      <c r="D102" s="188"/>
      <c r="E102" s="177"/>
      <c r="F102" s="188"/>
      <c r="G102" s="177"/>
      <c r="H102" s="188"/>
      <c r="K102" s="186"/>
    </row>
    <row r="103" spans="1:11" s="128" customFormat="1" ht="12.75">
      <c r="A103" s="187"/>
      <c r="B103" s="177"/>
      <c r="C103" s="177"/>
      <c r="D103" s="188"/>
      <c r="E103" s="177"/>
      <c r="F103" s="188"/>
      <c r="G103" s="177"/>
      <c r="H103" s="188"/>
      <c r="K103" s="186"/>
    </row>
    <row r="104" spans="1:11" s="128" customFormat="1" ht="12.75">
      <c r="A104" s="187"/>
      <c r="B104" s="177"/>
      <c r="C104" s="177"/>
      <c r="D104" s="188"/>
      <c r="E104" s="177"/>
      <c r="F104" s="188"/>
      <c r="G104" s="177"/>
      <c r="H104" s="188"/>
      <c r="K104" s="186"/>
    </row>
    <row r="105" spans="1:11" s="128" customFormat="1" ht="12.75">
      <c r="A105" s="187"/>
      <c r="B105" s="177"/>
      <c r="C105" s="177"/>
      <c r="D105" s="188"/>
      <c r="E105" s="177"/>
      <c r="F105" s="188"/>
      <c r="G105" s="177"/>
      <c r="H105" s="188"/>
      <c r="K105" s="186"/>
    </row>
    <row r="106" spans="1:11" s="128" customFormat="1" ht="12.75">
      <c r="A106" s="187"/>
      <c r="B106" s="177"/>
      <c r="C106" s="177"/>
      <c r="D106" s="188"/>
      <c r="E106" s="177"/>
      <c r="F106" s="188"/>
      <c r="G106" s="177"/>
      <c r="H106" s="188"/>
      <c r="K106" s="186"/>
    </row>
    <row r="107" spans="1:11" s="128" customFormat="1" ht="12.75">
      <c r="A107" s="187"/>
      <c r="B107" s="177"/>
      <c r="C107" s="177"/>
      <c r="D107" s="188"/>
      <c r="E107" s="177"/>
      <c r="F107" s="188"/>
      <c r="G107" s="177"/>
      <c r="H107" s="188"/>
      <c r="K107" s="186"/>
    </row>
    <row r="108" spans="1:11" s="128" customFormat="1" ht="12.75">
      <c r="A108" s="187"/>
      <c r="B108" s="177"/>
      <c r="C108" s="177"/>
      <c r="D108" s="188"/>
      <c r="E108" s="177"/>
      <c r="F108" s="188"/>
      <c r="G108" s="177"/>
      <c r="H108" s="188"/>
      <c r="K108" s="186"/>
    </row>
    <row r="109" spans="1:11" s="128" customFormat="1" ht="12.75">
      <c r="A109" s="187"/>
      <c r="B109" s="177"/>
      <c r="C109" s="177"/>
      <c r="D109" s="188"/>
      <c r="E109" s="177"/>
      <c r="F109" s="188"/>
      <c r="G109" s="177"/>
      <c r="H109" s="188"/>
      <c r="K109" s="186"/>
    </row>
    <row r="110" spans="1:11" s="128" customFormat="1" ht="12.75">
      <c r="A110" s="187"/>
      <c r="B110" s="177"/>
      <c r="C110" s="177"/>
      <c r="D110" s="188"/>
      <c r="E110" s="177"/>
      <c r="F110" s="188"/>
      <c r="G110" s="177"/>
      <c r="H110" s="188"/>
      <c r="K110" s="186"/>
    </row>
    <row r="111" spans="1:11" s="128" customFormat="1" ht="12.75">
      <c r="A111" s="187"/>
      <c r="B111" s="177"/>
      <c r="C111" s="177"/>
      <c r="D111" s="188"/>
      <c r="E111" s="177"/>
      <c r="F111" s="188"/>
      <c r="G111" s="177"/>
      <c r="H111" s="188"/>
      <c r="K111" s="186"/>
    </row>
    <row r="112" spans="1:11" s="128" customFormat="1" ht="12.75">
      <c r="A112" s="187"/>
      <c r="B112" s="177"/>
      <c r="C112" s="177"/>
      <c r="D112" s="188"/>
      <c r="E112" s="177"/>
      <c r="F112" s="188"/>
      <c r="G112" s="177"/>
      <c r="H112" s="188"/>
      <c r="K112" s="186"/>
    </row>
    <row r="113" spans="1:11" s="128" customFormat="1" ht="12.75">
      <c r="A113" s="187"/>
      <c r="B113" s="177"/>
      <c r="C113" s="177"/>
      <c r="D113" s="188"/>
      <c r="E113" s="177"/>
      <c r="F113" s="188"/>
      <c r="G113" s="177"/>
      <c r="H113" s="188"/>
      <c r="K113" s="186"/>
    </row>
    <row r="114" spans="1:11" s="128" customFormat="1" ht="12.75">
      <c r="A114" s="187"/>
      <c r="B114" s="177"/>
      <c r="C114" s="177"/>
      <c r="D114" s="188"/>
      <c r="E114" s="177"/>
      <c r="F114" s="188"/>
      <c r="G114" s="177"/>
      <c r="H114" s="188"/>
      <c r="K114" s="186"/>
    </row>
    <row r="115" spans="1:11" s="128" customFormat="1" ht="12.75">
      <c r="A115" s="187"/>
      <c r="B115" s="177"/>
      <c r="C115" s="177"/>
      <c r="D115" s="188"/>
      <c r="E115" s="177"/>
      <c r="F115" s="188"/>
      <c r="G115" s="177"/>
      <c r="H115" s="188"/>
      <c r="K115" s="186"/>
    </row>
    <row r="116" spans="1:11" s="128" customFormat="1" ht="12.75">
      <c r="A116" s="187"/>
      <c r="B116" s="177"/>
      <c r="C116" s="177"/>
      <c r="D116" s="188"/>
      <c r="E116" s="177"/>
      <c r="F116" s="188"/>
      <c r="G116" s="177"/>
      <c r="H116" s="188"/>
      <c r="K116" s="186"/>
    </row>
    <row r="117" spans="1:11" s="128" customFormat="1" ht="12.75">
      <c r="A117" s="187"/>
      <c r="B117" s="177"/>
      <c r="C117" s="177"/>
      <c r="D117" s="188"/>
      <c r="E117" s="177"/>
      <c r="F117" s="188"/>
      <c r="G117" s="177"/>
      <c r="H117" s="188"/>
      <c r="K117" s="186"/>
    </row>
    <row r="118" spans="1:11" s="128" customFormat="1" ht="12.75">
      <c r="A118" s="187"/>
      <c r="B118" s="177"/>
      <c r="C118" s="177"/>
      <c r="D118" s="188"/>
      <c r="E118" s="177"/>
      <c r="F118" s="188"/>
      <c r="G118" s="177"/>
      <c r="H118" s="188"/>
      <c r="K118" s="186"/>
    </row>
    <row r="119" spans="1:11" s="128" customFormat="1" ht="12.75">
      <c r="A119" s="187"/>
      <c r="B119" s="177"/>
      <c r="C119" s="177"/>
      <c r="D119" s="188"/>
      <c r="E119" s="177"/>
      <c r="F119" s="188"/>
      <c r="G119" s="177"/>
      <c r="H119" s="188"/>
      <c r="K119" s="186"/>
    </row>
    <row r="120" spans="1:11" s="128" customFormat="1" ht="12.75">
      <c r="A120" s="187"/>
      <c r="B120" s="177"/>
      <c r="C120" s="177"/>
      <c r="D120" s="188"/>
      <c r="E120" s="177"/>
      <c r="F120" s="188"/>
      <c r="G120" s="177"/>
      <c r="H120" s="188"/>
      <c r="K120" s="186"/>
    </row>
    <row r="121" spans="1:11" s="128" customFormat="1" ht="12.75">
      <c r="A121" s="187"/>
      <c r="B121" s="177"/>
      <c r="C121" s="177"/>
      <c r="D121" s="188"/>
      <c r="E121" s="177"/>
      <c r="F121" s="188"/>
      <c r="G121" s="177"/>
      <c r="H121" s="188"/>
      <c r="K121" s="186"/>
    </row>
    <row r="122" spans="1:11" s="128" customFormat="1" ht="12.75">
      <c r="A122" s="187"/>
      <c r="B122" s="177"/>
      <c r="C122" s="177"/>
      <c r="D122" s="188"/>
      <c r="E122" s="177"/>
      <c r="F122" s="188"/>
      <c r="G122" s="177"/>
      <c r="H122" s="188"/>
      <c r="K122" s="186"/>
    </row>
    <row r="123" spans="1:11" s="128" customFormat="1" ht="12.75">
      <c r="A123" s="187"/>
      <c r="B123" s="177"/>
      <c r="C123" s="177"/>
      <c r="D123" s="188"/>
      <c r="E123" s="177"/>
      <c r="F123" s="188"/>
      <c r="G123" s="177"/>
      <c r="H123" s="188"/>
      <c r="K123" s="186"/>
    </row>
    <row r="124" spans="1:11" s="128" customFormat="1" ht="12.75">
      <c r="A124" s="187"/>
      <c r="B124" s="177"/>
      <c r="C124" s="177"/>
      <c r="D124" s="188"/>
      <c r="E124" s="177"/>
      <c r="F124" s="188"/>
      <c r="G124" s="177"/>
      <c r="H124" s="188"/>
      <c r="K124" s="186"/>
    </row>
    <row r="125" spans="1:11" s="128" customFormat="1" ht="12.75">
      <c r="A125" s="187"/>
      <c r="B125" s="177"/>
      <c r="C125" s="177"/>
      <c r="D125" s="188"/>
      <c r="E125" s="177"/>
      <c r="F125" s="188"/>
      <c r="G125" s="177"/>
      <c r="H125" s="188"/>
      <c r="K125" s="186"/>
    </row>
    <row r="126" spans="1:11" s="128" customFormat="1" ht="12.75">
      <c r="A126" s="187"/>
      <c r="B126" s="177"/>
      <c r="C126" s="177"/>
      <c r="D126" s="188"/>
      <c r="E126" s="177"/>
      <c r="F126" s="188"/>
      <c r="G126" s="177"/>
      <c r="H126" s="188"/>
      <c r="K126" s="186"/>
    </row>
    <row r="127" spans="1:11" s="128" customFormat="1" ht="12.75">
      <c r="A127" s="187"/>
      <c r="B127" s="177"/>
      <c r="C127" s="177"/>
      <c r="D127" s="188"/>
      <c r="E127" s="177"/>
      <c r="F127" s="188"/>
      <c r="G127" s="177"/>
      <c r="H127" s="188"/>
      <c r="K127" s="186"/>
    </row>
    <row r="128" spans="1:11" s="128" customFormat="1" ht="12.75">
      <c r="A128" s="187"/>
      <c r="B128" s="177"/>
      <c r="C128" s="177"/>
      <c r="D128" s="188"/>
      <c r="E128" s="177"/>
      <c r="F128" s="188"/>
      <c r="G128" s="177"/>
      <c r="H128" s="188"/>
      <c r="K128" s="186"/>
    </row>
    <row r="129" spans="1:11" s="128" customFormat="1" ht="12.75">
      <c r="A129" s="187"/>
      <c r="B129" s="177"/>
      <c r="C129" s="177"/>
      <c r="D129" s="188"/>
      <c r="E129" s="177"/>
      <c r="F129" s="188"/>
      <c r="G129" s="177"/>
      <c r="H129" s="188"/>
      <c r="K129" s="186"/>
    </row>
    <row r="130" spans="1:11" s="128" customFormat="1" ht="12.75">
      <c r="A130" s="187"/>
      <c r="B130" s="177"/>
      <c r="C130" s="177"/>
      <c r="D130" s="188"/>
      <c r="E130" s="177"/>
      <c r="F130" s="188"/>
      <c r="G130" s="177"/>
      <c r="H130" s="188"/>
      <c r="K130" s="186"/>
    </row>
    <row r="131" spans="1:11">
      <c r="A131" s="22"/>
      <c r="B131" s="186"/>
      <c r="C131" s="186"/>
      <c r="E131" s="186"/>
      <c r="G131" s="186"/>
      <c r="J131" s="30"/>
      <c r="K131" s="186"/>
    </row>
    <row r="132" spans="1:11">
      <c r="A132" s="22"/>
      <c r="B132" s="186"/>
      <c r="C132" s="186"/>
      <c r="E132" s="186"/>
      <c r="G132" s="186"/>
      <c r="J132" s="30"/>
      <c r="K132" s="186"/>
    </row>
    <row r="133" spans="1:11">
      <c r="A133" s="22"/>
      <c r="B133" s="186"/>
      <c r="C133" s="186"/>
      <c r="E133" s="186"/>
      <c r="G133" s="186"/>
      <c r="J133" s="30"/>
      <c r="K133" s="186"/>
    </row>
    <row r="134" spans="1:11">
      <c r="A134" s="22"/>
      <c r="B134" s="186"/>
      <c r="C134" s="186"/>
      <c r="E134" s="186"/>
      <c r="G134" s="186"/>
      <c r="J134" s="30"/>
      <c r="K134" s="186"/>
    </row>
    <row r="135" spans="1:11">
      <c r="A135" s="22"/>
      <c r="B135" s="186"/>
      <c r="C135" s="186"/>
      <c r="E135" s="186"/>
      <c r="G135" s="186"/>
      <c r="J135" s="30"/>
      <c r="K135" s="186"/>
    </row>
    <row r="136" spans="1:11">
      <c r="A136" s="22"/>
      <c r="B136" s="186"/>
      <c r="C136" s="186"/>
      <c r="E136" s="186"/>
      <c r="G136" s="186"/>
      <c r="J136" s="30"/>
      <c r="K136" s="186"/>
    </row>
    <row r="137" spans="1:11">
      <c r="A137" s="22"/>
      <c r="B137" s="186"/>
      <c r="C137" s="186"/>
      <c r="E137" s="186"/>
      <c r="G137" s="186"/>
      <c r="J137" s="30"/>
      <c r="K137" s="186"/>
    </row>
    <row r="138" spans="1:11">
      <c r="A138" s="22"/>
      <c r="B138" s="186"/>
      <c r="C138" s="186"/>
      <c r="E138" s="186"/>
      <c r="G138" s="186"/>
      <c r="J138" s="30"/>
      <c r="K138" s="186"/>
    </row>
    <row r="139" spans="1:11">
      <c r="A139" s="22"/>
      <c r="B139" s="186"/>
      <c r="C139" s="186"/>
      <c r="E139" s="186"/>
      <c r="G139" s="186"/>
      <c r="J139" s="30"/>
      <c r="K139" s="186"/>
    </row>
    <row r="140" spans="1:11">
      <c r="A140" s="22"/>
      <c r="B140" s="186"/>
      <c r="C140" s="186"/>
      <c r="E140" s="186"/>
      <c r="G140" s="186"/>
      <c r="J140" s="30"/>
      <c r="K140" s="186"/>
    </row>
    <row r="141" spans="1:11">
      <c r="A141" s="22"/>
      <c r="B141" s="186"/>
      <c r="C141" s="186"/>
      <c r="E141" s="186"/>
      <c r="G141" s="186"/>
      <c r="J141" s="30"/>
      <c r="K141" s="186"/>
    </row>
    <row r="142" spans="1:11">
      <c r="A142" s="22"/>
      <c r="B142" s="186"/>
      <c r="C142" s="186"/>
      <c r="E142" s="186"/>
      <c r="G142" s="186"/>
      <c r="J142" s="30"/>
    </row>
    <row r="143" spans="1:11">
      <c r="A143" s="22"/>
      <c r="B143" s="186"/>
      <c r="C143" s="186"/>
      <c r="E143" s="186"/>
      <c r="G143" s="186"/>
      <c r="J143" s="30"/>
    </row>
    <row r="144" spans="1:11">
      <c r="A144" s="22"/>
      <c r="B144" s="186"/>
      <c r="C144" s="186"/>
      <c r="E144" s="186"/>
      <c r="G144" s="186"/>
      <c r="J144" s="30"/>
    </row>
    <row r="145" spans="1:10">
      <c r="A145" s="22"/>
      <c r="B145" s="186"/>
      <c r="C145" s="186"/>
      <c r="E145" s="186"/>
      <c r="G145" s="186"/>
      <c r="J145" s="30"/>
    </row>
    <row r="146" spans="1:10">
      <c r="A146" s="22"/>
      <c r="B146" s="186"/>
      <c r="C146" s="186"/>
      <c r="E146" s="186"/>
      <c r="G146" s="186"/>
      <c r="J146" s="30"/>
    </row>
    <row r="147" spans="1:10">
      <c r="A147" s="22"/>
      <c r="B147" s="186"/>
      <c r="C147" s="186"/>
      <c r="E147" s="186"/>
      <c r="G147" s="186"/>
      <c r="J147" s="30"/>
    </row>
    <row r="148" spans="1:10">
      <c r="A148" s="22"/>
      <c r="B148" s="186"/>
      <c r="C148" s="186"/>
      <c r="E148" s="186"/>
      <c r="G148" s="186"/>
      <c r="J148" s="30"/>
    </row>
    <row r="149" spans="1:10">
      <c r="A149" s="22"/>
      <c r="B149" s="186"/>
      <c r="C149" s="186"/>
      <c r="E149" s="186"/>
      <c r="G149" s="186"/>
      <c r="J149" s="30"/>
    </row>
    <row r="150" spans="1:10">
      <c r="A150" s="189"/>
      <c r="C150" s="186"/>
      <c r="E150" s="186"/>
      <c r="G150" s="186"/>
      <c r="J150" s="30"/>
    </row>
    <row r="151" spans="1:10">
      <c r="A151" s="189"/>
      <c r="C151" s="186"/>
      <c r="E151" s="186"/>
      <c r="G151" s="186"/>
      <c r="J151" s="30"/>
    </row>
    <row r="152" spans="1:10">
      <c r="A152" s="189"/>
      <c r="C152" s="186"/>
      <c r="E152" s="186"/>
      <c r="G152" s="186"/>
      <c r="J152" s="30"/>
    </row>
    <row r="153" spans="1:10">
      <c r="A153" s="189"/>
      <c r="C153" s="186"/>
      <c r="E153" s="186"/>
      <c r="G153" s="186"/>
      <c r="J153" s="30"/>
    </row>
    <row r="154" spans="1:10">
      <c r="A154" s="189"/>
      <c r="C154" s="186"/>
      <c r="E154" s="186"/>
      <c r="G154" s="186"/>
      <c r="J154" s="30"/>
    </row>
    <row r="155" spans="1:10">
      <c r="A155" s="189"/>
      <c r="C155" s="186"/>
      <c r="E155" s="186"/>
      <c r="G155" s="186"/>
      <c r="J155" s="30"/>
    </row>
    <row r="156" spans="1:10">
      <c r="A156" s="189"/>
      <c r="C156" s="186"/>
      <c r="E156" s="186"/>
      <c r="G156" s="186"/>
      <c r="J156" s="30"/>
    </row>
    <row r="157" spans="1:10">
      <c r="A157" s="189"/>
      <c r="C157" s="186"/>
      <c r="E157" s="186"/>
      <c r="G157" s="186"/>
      <c r="J157" s="30"/>
    </row>
  </sheetData>
  <mergeCells count="18">
    <mergeCell ref="A6:H6"/>
    <mergeCell ref="A1:H1"/>
    <mergeCell ref="A2:H2"/>
    <mergeCell ref="A3:H3"/>
    <mergeCell ref="A4:H4"/>
    <mergeCell ref="A5:H5"/>
    <mergeCell ref="A82:H82"/>
    <mergeCell ref="A7:H7"/>
    <mergeCell ref="A11:H11"/>
    <mergeCell ref="A28:H28"/>
    <mergeCell ref="A38:H38"/>
    <mergeCell ref="A39:H39"/>
    <mergeCell ref="A51:H51"/>
    <mergeCell ref="A61:H61"/>
    <mergeCell ref="A69:A70"/>
    <mergeCell ref="A71:H71"/>
    <mergeCell ref="A72:H72"/>
    <mergeCell ref="A76:H76"/>
  </mergeCell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35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1" width="11.42578125" style="1"/>
    <col min="12" max="12" width="3.7109375" style="1" customWidth="1"/>
    <col min="13" max="16384" width="11.42578125" style="1"/>
  </cols>
  <sheetData>
    <row r="1" spans="1:11" ht="30.75">
      <c r="A1" s="200" t="str">
        <f>JUV!A1</f>
        <v>MAR DEL PLATA GOLF CLUB</v>
      </c>
      <c r="B1" s="200"/>
      <c r="C1" s="200"/>
      <c r="D1" s="200"/>
      <c r="E1" s="200"/>
      <c r="F1" s="200"/>
      <c r="G1" s="200"/>
      <c r="H1" s="200"/>
    </row>
    <row r="2" spans="1:11" ht="23.25">
      <c r="A2" s="205" t="str">
        <f>JUV!A2</f>
        <v>CANCHA VIEJA</v>
      </c>
      <c r="B2" s="205"/>
      <c r="C2" s="205"/>
      <c r="D2" s="205"/>
      <c r="E2" s="205"/>
      <c r="F2" s="205"/>
      <c r="G2" s="205"/>
      <c r="H2" s="205"/>
    </row>
    <row r="3" spans="1:11" ht="19.5">
      <c r="A3" s="201" t="s">
        <v>7</v>
      </c>
      <c r="B3" s="201"/>
      <c r="C3" s="201"/>
      <c r="D3" s="201"/>
      <c r="E3" s="201"/>
      <c r="F3" s="201"/>
      <c r="G3" s="201"/>
      <c r="H3" s="201"/>
    </row>
    <row r="4" spans="1:11" ht="26.25">
      <c r="A4" s="202" t="str">
        <f>JUV!A4</f>
        <v>7° FECHA DEL RANKING</v>
      </c>
      <c r="B4" s="202"/>
      <c r="C4" s="202"/>
      <c r="D4" s="202"/>
      <c r="E4" s="202"/>
      <c r="F4" s="202"/>
      <c r="G4" s="202"/>
      <c r="H4" s="202"/>
    </row>
    <row r="5" spans="1:11" ht="19.5">
      <c r="A5" s="203" t="str">
        <f>JUV!A5</f>
        <v>DOS VUELTAS DE 9 HOYOS MEDAL PLAY</v>
      </c>
      <c r="B5" s="203"/>
      <c r="C5" s="203"/>
      <c r="D5" s="203"/>
      <c r="E5" s="203"/>
      <c r="F5" s="203"/>
      <c r="G5" s="203"/>
      <c r="H5" s="203"/>
    </row>
    <row r="6" spans="1:11" ht="19.5">
      <c r="A6" s="196" t="str">
        <f>JUV!A6</f>
        <v>LUNES 17 DE JULIO DE 2023</v>
      </c>
      <c r="B6" s="196"/>
      <c r="C6" s="196"/>
      <c r="D6" s="196"/>
      <c r="E6" s="196"/>
      <c r="F6" s="196"/>
      <c r="G6" s="196"/>
      <c r="H6" s="196"/>
    </row>
    <row r="7" spans="1:11" ht="19.5" thickBot="1">
      <c r="A7" s="2"/>
    </row>
    <row r="8" spans="1:11" ht="20.25" thickBot="1">
      <c r="A8" s="193" t="s">
        <v>33</v>
      </c>
      <c r="B8" s="194"/>
      <c r="C8" s="194"/>
      <c r="D8" s="194"/>
      <c r="E8" s="194"/>
      <c r="F8" s="194"/>
      <c r="G8" s="194"/>
      <c r="H8" s="195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94"/>
      <c r="K9" s="48" t="s">
        <v>24</v>
      </c>
    </row>
    <row r="10" spans="1:11" ht="20.25" thickBot="1">
      <c r="A10" s="86" t="s">
        <v>102</v>
      </c>
      <c r="B10" s="87" t="s">
        <v>269</v>
      </c>
      <c r="C10" s="88">
        <v>39044</v>
      </c>
      <c r="D10" s="89">
        <v>1</v>
      </c>
      <c r="E10" s="90">
        <v>36</v>
      </c>
      <c r="F10" s="91">
        <v>36</v>
      </c>
      <c r="G10" s="286">
        <f>SUM(E10:F10)</f>
        <v>72</v>
      </c>
      <c r="H10" s="93">
        <f>SUM(G10-D10)</f>
        <v>71</v>
      </c>
      <c r="I10" s="23" t="s">
        <v>15</v>
      </c>
      <c r="K10" s="20">
        <f t="shared" ref="K10:K35" si="0">(F10-D10*0.5)</f>
        <v>35.5</v>
      </c>
    </row>
    <row r="11" spans="1:11" ht="20.25" thickBot="1">
      <c r="A11" s="86" t="s">
        <v>103</v>
      </c>
      <c r="B11" s="87" t="s">
        <v>258</v>
      </c>
      <c r="C11" s="88">
        <v>38833</v>
      </c>
      <c r="D11" s="89">
        <v>0</v>
      </c>
      <c r="E11" s="90">
        <v>37</v>
      </c>
      <c r="F11" s="91">
        <v>38</v>
      </c>
      <c r="G11" s="286">
        <f>SUM(E11:F11)</f>
        <v>75</v>
      </c>
      <c r="H11" s="93">
        <f>SUM(G11-D11)</f>
        <v>75</v>
      </c>
      <c r="I11" s="23" t="s">
        <v>16</v>
      </c>
      <c r="K11" s="20">
        <f t="shared" si="0"/>
        <v>38</v>
      </c>
    </row>
    <row r="12" spans="1:11" ht="19.5">
      <c r="A12" s="86" t="s">
        <v>111</v>
      </c>
      <c r="B12" s="191" t="s">
        <v>262</v>
      </c>
      <c r="C12" s="88">
        <v>38415</v>
      </c>
      <c r="D12" s="89">
        <v>-2</v>
      </c>
      <c r="E12" s="90">
        <v>35</v>
      </c>
      <c r="F12" s="91">
        <v>40</v>
      </c>
      <c r="G12" s="92">
        <f>SUM(E12:F12)</f>
        <v>75</v>
      </c>
      <c r="H12" s="93">
        <f>SUM(G12-D12)</f>
        <v>77</v>
      </c>
      <c r="K12" s="20">
        <f t="shared" si="0"/>
        <v>41</v>
      </c>
    </row>
    <row r="13" spans="1:11" ht="19.5">
      <c r="A13" s="86" t="s">
        <v>104</v>
      </c>
      <c r="B13" s="87" t="s">
        <v>265</v>
      </c>
      <c r="C13" s="88">
        <v>38715</v>
      </c>
      <c r="D13" s="89">
        <v>0</v>
      </c>
      <c r="E13" s="90">
        <v>38</v>
      </c>
      <c r="F13" s="91">
        <v>38</v>
      </c>
      <c r="G13" s="92">
        <f>SUM(E13:F13)</f>
        <v>76</v>
      </c>
      <c r="H13" s="93">
        <f>SUM(G13-D13)</f>
        <v>76</v>
      </c>
      <c r="K13" s="20">
        <f t="shared" si="0"/>
        <v>38</v>
      </c>
    </row>
    <row r="14" spans="1:11" ht="19.5">
      <c r="A14" s="86" t="s">
        <v>98</v>
      </c>
      <c r="B14" s="191" t="s">
        <v>266</v>
      </c>
      <c r="C14" s="88">
        <v>38792</v>
      </c>
      <c r="D14" s="89">
        <v>2</v>
      </c>
      <c r="E14" s="90">
        <v>39</v>
      </c>
      <c r="F14" s="91">
        <v>38</v>
      </c>
      <c r="G14" s="92">
        <f>SUM(E14:F14)</f>
        <v>77</v>
      </c>
      <c r="H14" s="93">
        <f>SUM(G14-D14)</f>
        <v>75</v>
      </c>
      <c r="K14" s="20">
        <f t="shared" si="0"/>
        <v>37</v>
      </c>
    </row>
    <row r="15" spans="1:11" ht="19.5">
      <c r="A15" s="86" t="s">
        <v>101</v>
      </c>
      <c r="B15" s="87" t="s">
        <v>260</v>
      </c>
      <c r="C15" s="88">
        <v>39105</v>
      </c>
      <c r="D15" s="89">
        <v>1</v>
      </c>
      <c r="E15" s="90">
        <v>38</v>
      </c>
      <c r="F15" s="91">
        <v>39</v>
      </c>
      <c r="G15" s="92">
        <f>SUM(E15:F15)</f>
        <v>77</v>
      </c>
      <c r="H15" s="93">
        <f>SUM(G15-D15)</f>
        <v>76</v>
      </c>
      <c r="K15" s="20">
        <f t="shared" si="0"/>
        <v>38.5</v>
      </c>
    </row>
    <row r="16" spans="1:11" ht="19.5">
      <c r="A16" s="86" t="s">
        <v>107</v>
      </c>
      <c r="B16" s="87" t="s">
        <v>45</v>
      </c>
      <c r="C16" s="88">
        <v>38884</v>
      </c>
      <c r="D16" s="89">
        <v>0</v>
      </c>
      <c r="E16" s="90">
        <v>40</v>
      </c>
      <c r="F16" s="91">
        <v>39</v>
      </c>
      <c r="G16" s="92">
        <f>SUM(E16:F16)</f>
        <v>79</v>
      </c>
      <c r="H16" s="93">
        <f>SUM(G16-D16)</f>
        <v>79</v>
      </c>
      <c r="K16" s="20">
        <f t="shared" si="0"/>
        <v>39</v>
      </c>
    </row>
    <row r="17" spans="1:11" ht="19.5">
      <c r="A17" s="86" t="s">
        <v>95</v>
      </c>
      <c r="B17" s="87" t="s">
        <v>270</v>
      </c>
      <c r="C17" s="88">
        <v>39213</v>
      </c>
      <c r="D17" s="89">
        <v>5</v>
      </c>
      <c r="E17" s="90">
        <v>43</v>
      </c>
      <c r="F17" s="91">
        <v>38</v>
      </c>
      <c r="G17" s="92">
        <f>SUM(E17:F17)</f>
        <v>81</v>
      </c>
      <c r="H17" s="93">
        <f>SUM(G17-D17)</f>
        <v>76</v>
      </c>
      <c r="K17" s="20">
        <f t="shared" si="0"/>
        <v>35.5</v>
      </c>
    </row>
    <row r="18" spans="1:11" ht="19.5">
      <c r="A18" s="86" t="s">
        <v>87</v>
      </c>
      <c r="B18" s="87" t="s">
        <v>258</v>
      </c>
      <c r="C18" s="88">
        <v>39205</v>
      </c>
      <c r="D18" s="89">
        <v>8</v>
      </c>
      <c r="E18" s="90">
        <v>40</v>
      </c>
      <c r="F18" s="91">
        <v>41</v>
      </c>
      <c r="G18" s="92">
        <f>SUM(E18:F18)</f>
        <v>81</v>
      </c>
      <c r="H18" s="93">
        <f>SUM(G18-D18)</f>
        <v>73</v>
      </c>
      <c r="K18" s="115">
        <f t="shared" si="0"/>
        <v>37</v>
      </c>
    </row>
    <row r="19" spans="1:11" ht="19.5">
      <c r="A19" s="86" t="s">
        <v>94</v>
      </c>
      <c r="B19" s="87" t="s">
        <v>258</v>
      </c>
      <c r="C19" s="88">
        <v>38609</v>
      </c>
      <c r="D19" s="89">
        <v>6</v>
      </c>
      <c r="E19" s="90">
        <v>37</v>
      </c>
      <c r="F19" s="91">
        <v>44</v>
      </c>
      <c r="G19" s="92">
        <f>SUM(E19:F19)</f>
        <v>81</v>
      </c>
      <c r="H19" s="93">
        <f>SUM(G19-D19)</f>
        <v>75</v>
      </c>
      <c r="K19" s="20">
        <f t="shared" si="0"/>
        <v>41</v>
      </c>
    </row>
    <row r="20" spans="1:11" ht="19.5">
      <c r="A20" s="86" t="s">
        <v>106</v>
      </c>
      <c r="B20" s="87" t="s">
        <v>259</v>
      </c>
      <c r="C20" s="88">
        <v>38922</v>
      </c>
      <c r="D20" s="89">
        <v>0</v>
      </c>
      <c r="E20" s="90">
        <v>42</v>
      </c>
      <c r="F20" s="91">
        <v>40</v>
      </c>
      <c r="G20" s="92">
        <f>SUM(E20:F20)</f>
        <v>82</v>
      </c>
      <c r="H20" s="93">
        <f>SUM(G20-D20)</f>
        <v>82</v>
      </c>
      <c r="K20" s="20">
        <f t="shared" si="0"/>
        <v>40</v>
      </c>
    </row>
    <row r="21" spans="1:11" ht="19.5">
      <c r="A21" s="86" t="s">
        <v>109</v>
      </c>
      <c r="B21" s="87" t="s">
        <v>264</v>
      </c>
      <c r="C21" s="88">
        <v>38704</v>
      </c>
      <c r="D21" s="89">
        <v>-1</v>
      </c>
      <c r="E21" s="90">
        <v>43</v>
      </c>
      <c r="F21" s="91">
        <v>40</v>
      </c>
      <c r="G21" s="92">
        <f>SUM(E21:F21)</f>
        <v>83</v>
      </c>
      <c r="H21" s="93">
        <f>SUM(G21-D21)</f>
        <v>84</v>
      </c>
      <c r="K21" s="20">
        <f t="shared" si="0"/>
        <v>40.5</v>
      </c>
    </row>
    <row r="22" spans="1:11" ht="19.5">
      <c r="A22" s="86" t="s">
        <v>105</v>
      </c>
      <c r="B22" s="87" t="s">
        <v>267</v>
      </c>
      <c r="C22" s="88">
        <v>38888</v>
      </c>
      <c r="D22" s="89">
        <v>0</v>
      </c>
      <c r="E22" s="90">
        <v>38</v>
      </c>
      <c r="F22" s="91">
        <v>45</v>
      </c>
      <c r="G22" s="92">
        <f>SUM(E22:F22)</f>
        <v>83</v>
      </c>
      <c r="H22" s="93">
        <f>SUM(G22-D22)</f>
        <v>83</v>
      </c>
      <c r="K22" s="20">
        <f t="shared" si="0"/>
        <v>45</v>
      </c>
    </row>
    <row r="23" spans="1:11" ht="20.25" thickBot="1">
      <c r="A23" s="86" t="s">
        <v>86</v>
      </c>
      <c r="B23" s="87" t="s">
        <v>259</v>
      </c>
      <c r="C23" s="88">
        <v>38612</v>
      </c>
      <c r="D23" s="89">
        <v>8</v>
      </c>
      <c r="E23" s="90">
        <v>45</v>
      </c>
      <c r="F23" s="91">
        <v>39</v>
      </c>
      <c r="G23" s="92">
        <f>SUM(E23:F23)</f>
        <v>84</v>
      </c>
      <c r="H23" s="93">
        <f>SUM(G23-D23)</f>
        <v>76</v>
      </c>
      <c r="K23" s="20">
        <f t="shared" si="0"/>
        <v>35</v>
      </c>
    </row>
    <row r="24" spans="1:11" ht="20.25" thickBot="1">
      <c r="A24" s="86" t="s">
        <v>82</v>
      </c>
      <c r="B24" s="87" t="s">
        <v>265</v>
      </c>
      <c r="C24" s="88">
        <v>38937</v>
      </c>
      <c r="D24" s="89">
        <v>12</v>
      </c>
      <c r="E24" s="90">
        <v>43</v>
      </c>
      <c r="F24" s="91">
        <v>42</v>
      </c>
      <c r="G24" s="92">
        <f>SUM(E24:F24)</f>
        <v>85</v>
      </c>
      <c r="H24" s="287">
        <f>SUM(G24-D24)</f>
        <v>73</v>
      </c>
      <c r="I24" s="27" t="s">
        <v>18</v>
      </c>
      <c r="K24" s="115">
        <f t="shared" si="0"/>
        <v>36</v>
      </c>
    </row>
    <row r="25" spans="1:11" ht="19.5">
      <c r="A25" s="86" t="s">
        <v>84</v>
      </c>
      <c r="B25" s="87" t="s">
        <v>263</v>
      </c>
      <c r="C25" s="88">
        <v>38629</v>
      </c>
      <c r="D25" s="89">
        <v>9</v>
      </c>
      <c r="E25" s="90">
        <v>42</v>
      </c>
      <c r="F25" s="91">
        <v>44</v>
      </c>
      <c r="G25" s="92">
        <f>SUM(E25:F25)</f>
        <v>86</v>
      </c>
      <c r="H25" s="93">
        <f>SUM(G25-D25)</f>
        <v>77</v>
      </c>
      <c r="K25" s="20">
        <f t="shared" si="0"/>
        <v>39.5</v>
      </c>
    </row>
    <row r="26" spans="1:11" ht="19.5">
      <c r="A26" s="86" t="s">
        <v>85</v>
      </c>
      <c r="B26" s="87" t="s">
        <v>258</v>
      </c>
      <c r="C26" s="88">
        <v>38848</v>
      </c>
      <c r="D26" s="89">
        <v>8</v>
      </c>
      <c r="E26" s="90">
        <v>42</v>
      </c>
      <c r="F26" s="91">
        <v>44</v>
      </c>
      <c r="G26" s="92">
        <f>SUM(E26:F26)</f>
        <v>86</v>
      </c>
      <c r="H26" s="93">
        <f>SUM(G26-D26)</f>
        <v>78</v>
      </c>
      <c r="K26" s="20">
        <f t="shared" si="0"/>
        <v>40</v>
      </c>
    </row>
    <row r="27" spans="1:11" ht="19.5">
      <c r="A27" s="86" t="s">
        <v>81</v>
      </c>
      <c r="B27" s="87" t="s">
        <v>257</v>
      </c>
      <c r="C27" s="88">
        <v>38630</v>
      </c>
      <c r="D27" s="89">
        <v>12</v>
      </c>
      <c r="E27" s="90">
        <v>43</v>
      </c>
      <c r="F27" s="91">
        <v>44</v>
      </c>
      <c r="G27" s="92">
        <f>SUM(E27:F27)</f>
        <v>87</v>
      </c>
      <c r="H27" s="93">
        <f>SUM(G27-D27)</f>
        <v>75</v>
      </c>
      <c r="K27" s="20">
        <f t="shared" si="0"/>
        <v>38</v>
      </c>
    </row>
    <row r="28" spans="1:11" ht="19.5">
      <c r="A28" s="86" t="s">
        <v>89</v>
      </c>
      <c r="B28" s="87" t="s">
        <v>45</v>
      </c>
      <c r="C28" s="88">
        <v>38872</v>
      </c>
      <c r="D28" s="89">
        <v>7</v>
      </c>
      <c r="E28" s="90">
        <v>45</v>
      </c>
      <c r="F28" s="91">
        <v>46</v>
      </c>
      <c r="G28" s="92">
        <f>SUM(E28:F28)</f>
        <v>91</v>
      </c>
      <c r="H28" s="93">
        <f>SUM(G28-D28)</f>
        <v>84</v>
      </c>
      <c r="K28" s="20">
        <f t="shared" si="0"/>
        <v>42.5</v>
      </c>
    </row>
    <row r="29" spans="1:11" ht="19.5">
      <c r="A29" s="86" t="s">
        <v>77</v>
      </c>
      <c r="B29" s="87" t="s">
        <v>259</v>
      </c>
      <c r="C29" s="88">
        <v>39281</v>
      </c>
      <c r="D29" s="89">
        <v>17</v>
      </c>
      <c r="E29" s="90">
        <v>43</v>
      </c>
      <c r="F29" s="91">
        <v>48</v>
      </c>
      <c r="G29" s="92">
        <f>SUM(E29:F29)</f>
        <v>91</v>
      </c>
      <c r="H29" s="93">
        <f>SUM(G29-D29)</f>
        <v>74</v>
      </c>
      <c r="K29" s="20">
        <f t="shared" si="0"/>
        <v>39.5</v>
      </c>
    </row>
    <row r="30" spans="1:11" ht="20.25" thickBot="1">
      <c r="A30" s="86" t="s">
        <v>74</v>
      </c>
      <c r="B30" s="87" t="s">
        <v>265</v>
      </c>
      <c r="C30" s="88">
        <v>39381</v>
      </c>
      <c r="D30" s="89">
        <v>19</v>
      </c>
      <c r="E30" s="90">
        <v>45</v>
      </c>
      <c r="F30" s="91">
        <v>49</v>
      </c>
      <c r="G30" s="92">
        <f>SUM(E30:F30)</f>
        <v>94</v>
      </c>
      <c r="H30" s="93">
        <f>SUM(G30-D30)</f>
        <v>75</v>
      </c>
      <c r="K30" s="20">
        <f t="shared" si="0"/>
        <v>39.5</v>
      </c>
    </row>
    <row r="31" spans="1:11" ht="20.25" thickBot="1">
      <c r="A31" s="86" t="s">
        <v>68</v>
      </c>
      <c r="B31" s="87" t="s">
        <v>265</v>
      </c>
      <c r="C31" s="88">
        <v>39442</v>
      </c>
      <c r="D31" s="89">
        <v>34</v>
      </c>
      <c r="E31" s="90">
        <v>51</v>
      </c>
      <c r="F31" s="91">
        <v>50</v>
      </c>
      <c r="G31" s="92">
        <f>SUM(E31:F31)</f>
        <v>101</v>
      </c>
      <c r="H31" s="93">
        <f>SUM(G31-D31)</f>
        <v>67</v>
      </c>
      <c r="I31" s="27" t="s">
        <v>17</v>
      </c>
      <c r="K31" s="20">
        <f t="shared" si="0"/>
        <v>33</v>
      </c>
    </row>
    <row r="32" spans="1:11" ht="19.5">
      <c r="A32" s="86" t="s">
        <v>70</v>
      </c>
      <c r="B32" s="87" t="s">
        <v>258</v>
      </c>
      <c r="C32" s="88">
        <v>39011</v>
      </c>
      <c r="D32" s="89">
        <v>32</v>
      </c>
      <c r="E32" s="90">
        <v>57</v>
      </c>
      <c r="F32" s="91">
        <v>53</v>
      </c>
      <c r="G32" s="92">
        <f>SUM(E32:F32)</f>
        <v>110</v>
      </c>
      <c r="H32" s="93">
        <f>SUM(G32-D32)</f>
        <v>78</v>
      </c>
      <c r="K32" s="20">
        <f t="shared" si="0"/>
        <v>37</v>
      </c>
    </row>
    <row r="33" spans="1:11" ht="19.5">
      <c r="A33" s="86" t="s">
        <v>69</v>
      </c>
      <c r="B33" s="87" t="s">
        <v>45</v>
      </c>
      <c r="C33" s="88">
        <v>38531</v>
      </c>
      <c r="D33" s="89">
        <v>33</v>
      </c>
      <c r="E33" s="90">
        <v>53</v>
      </c>
      <c r="F33" s="91">
        <v>62</v>
      </c>
      <c r="G33" s="92">
        <f>SUM(E33:F33)</f>
        <v>115</v>
      </c>
      <c r="H33" s="93">
        <f>SUM(G33-D33)</f>
        <v>82</v>
      </c>
      <c r="K33" s="20">
        <f t="shared" si="0"/>
        <v>45.5</v>
      </c>
    </row>
    <row r="34" spans="1:11" ht="19.5">
      <c r="A34" s="293" t="s">
        <v>113</v>
      </c>
      <c r="B34" s="87" t="s">
        <v>268</v>
      </c>
      <c r="C34" s="88">
        <v>38891</v>
      </c>
      <c r="D34" s="294" t="s">
        <v>10</v>
      </c>
      <c r="E34" s="295" t="s">
        <v>10</v>
      </c>
      <c r="F34" s="296" t="s">
        <v>10</v>
      </c>
      <c r="G34" s="288" t="s">
        <v>10</v>
      </c>
      <c r="H34" s="289" t="s">
        <v>10</v>
      </c>
    </row>
    <row r="35" spans="1:11" ht="20.25" thickBot="1">
      <c r="A35" s="297" t="s">
        <v>136</v>
      </c>
      <c r="B35" s="108" t="s">
        <v>265</v>
      </c>
      <c r="C35" s="109">
        <v>38888</v>
      </c>
      <c r="D35" s="298" t="s">
        <v>10</v>
      </c>
      <c r="E35" s="299" t="s">
        <v>10</v>
      </c>
      <c r="F35" s="300" t="s">
        <v>10</v>
      </c>
      <c r="G35" s="267" t="s">
        <v>10</v>
      </c>
      <c r="H35" s="301" t="s">
        <v>10</v>
      </c>
    </row>
  </sheetData>
  <sortState xmlns:xlrd2="http://schemas.microsoft.com/office/spreadsheetml/2017/richdata2" ref="A10:H35">
    <sortCondition ref="G10:G35"/>
    <sortCondition ref="F10:F35"/>
    <sortCondition ref="E10:E35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8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00" t="str">
        <f>JUV!A1</f>
        <v>MAR DEL PLATA GOLF CLUB</v>
      </c>
      <c r="B1" s="200"/>
      <c r="C1" s="200"/>
      <c r="D1" s="200"/>
      <c r="E1" s="200"/>
      <c r="F1" s="200"/>
      <c r="G1" s="200"/>
      <c r="H1" s="200"/>
    </row>
    <row r="2" spans="1:11" ht="23.25">
      <c r="A2" s="205" t="str">
        <f>JUV!A2</f>
        <v>CANCHA VIEJA</v>
      </c>
      <c r="B2" s="205"/>
      <c r="C2" s="205"/>
      <c r="D2" s="205"/>
      <c r="E2" s="205"/>
      <c r="F2" s="205"/>
      <c r="G2" s="205"/>
      <c r="H2" s="205"/>
    </row>
    <row r="3" spans="1:11" ht="19.5">
      <c r="A3" s="201" t="s">
        <v>7</v>
      </c>
      <c r="B3" s="201"/>
      <c r="C3" s="201"/>
      <c r="D3" s="201"/>
      <c r="E3" s="201"/>
      <c r="F3" s="201"/>
      <c r="G3" s="201"/>
      <c r="H3" s="201"/>
    </row>
    <row r="4" spans="1:11" ht="26.25">
      <c r="A4" s="202" t="str">
        <f>JUV!A4</f>
        <v>7° FECHA DEL RANKING</v>
      </c>
      <c r="B4" s="202"/>
      <c r="C4" s="202"/>
      <c r="D4" s="202"/>
      <c r="E4" s="202"/>
      <c r="F4" s="202"/>
      <c r="G4" s="202"/>
      <c r="H4" s="202"/>
    </row>
    <row r="5" spans="1:11" ht="19.5">
      <c r="A5" s="203" t="str">
        <f>JUV!A5</f>
        <v>DOS VUELTAS DE 9 HOYOS MEDAL PLAY</v>
      </c>
      <c r="B5" s="203"/>
      <c r="C5" s="203"/>
      <c r="D5" s="203"/>
      <c r="E5" s="203"/>
      <c r="F5" s="203"/>
      <c r="G5" s="203"/>
      <c r="H5" s="203"/>
    </row>
    <row r="6" spans="1:11" ht="20.25" thickBot="1">
      <c r="A6" s="196" t="str">
        <f>JUV!A6</f>
        <v>LUNES 17 DE JULIO DE 2023</v>
      </c>
      <c r="B6" s="196"/>
      <c r="C6" s="196"/>
      <c r="D6" s="196"/>
      <c r="E6" s="196"/>
      <c r="F6" s="196"/>
      <c r="G6" s="196"/>
      <c r="H6" s="196"/>
    </row>
    <row r="7" spans="1:11" ht="20.25" thickBot="1">
      <c r="A7" s="206" t="s">
        <v>41</v>
      </c>
      <c r="B7" s="207"/>
      <c r="C7" s="207"/>
      <c r="D7" s="207"/>
      <c r="E7" s="207"/>
      <c r="F7" s="207"/>
      <c r="G7" s="207"/>
      <c r="H7" s="208"/>
    </row>
    <row r="8" spans="1:11" s="3" customFormat="1" ht="20.25" thickBot="1">
      <c r="A8" s="96" t="s">
        <v>0</v>
      </c>
      <c r="B8" s="97" t="s">
        <v>9</v>
      </c>
      <c r="C8" s="97" t="s">
        <v>21</v>
      </c>
      <c r="D8" s="53" t="s">
        <v>1</v>
      </c>
      <c r="E8" s="53" t="s">
        <v>2</v>
      </c>
      <c r="F8" s="53" t="s">
        <v>3</v>
      </c>
      <c r="G8" s="125" t="s">
        <v>4</v>
      </c>
      <c r="H8" s="17" t="s">
        <v>5</v>
      </c>
      <c r="K8" s="48" t="s">
        <v>24</v>
      </c>
    </row>
    <row r="9" spans="1:11" ht="18" customHeight="1" thickBot="1">
      <c r="A9" s="86" t="s">
        <v>100</v>
      </c>
      <c r="B9" s="87" t="s">
        <v>257</v>
      </c>
      <c r="C9" s="88">
        <v>40163</v>
      </c>
      <c r="D9" s="89">
        <v>1</v>
      </c>
      <c r="E9" s="90">
        <v>34</v>
      </c>
      <c r="F9" s="91">
        <v>40</v>
      </c>
      <c r="G9" s="286">
        <f>SUM(E9:F9)</f>
        <v>74</v>
      </c>
      <c r="H9" s="93">
        <f>SUM(G9-D9)</f>
        <v>73</v>
      </c>
      <c r="I9" s="23" t="s">
        <v>15</v>
      </c>
      <c r="K9" s="20">
        <f t="shared" ref="K9:K25" si="0">(F9-D9*0.5)</f>
        <v>39.5</v>
      </c>
    </row>
    <row r="10" spans="1:11" ht="18" customHeight="1" thickBot="1">
      <c r="A10" s="86" t="s">
        <v>90</v>
      </c>
      <c r="B10" s="87" t="s">
        <v>257</v>
      </c>
      <c r="C10" s="88">
        <v>39791</v>
      </c>
      <c r="D10" s="89">
        <v>7</v>
      </c>
      <c r="E10" s="90">
        <v>41</v>
      </c>
      <c r="F10" s="91">
        <v>37</v>
      </c>
      <c r="G10" s="286">
        <f>SUM(E10:F10)</f>
        <v>78</v>
      </c>
      <c r="H10" s="93">
        <f>SUM(G10-D10)</f>
        <v>71</v>
      </c>
      <c r="I10" s="23" t="s">
        <v>16</v>
      </c>
      <c r="K10" s="20">
        <f t="shared" si="0"/>
        <v>33.5</v>
      </c>
    </row>
    <row r="11" spans="1:11" ht="18" customHeight="1">
      <c r="A11" s="86" t="s">
        <v>88</v>
      </c>
      <c r="B11" s="87" t="s">
        <v>265</v>
      </c>
      <c r="C11" s="88">
        <v>40007</v>
      </c>
      <c r="D11" s="89">
        <v>8</v>
      </c>
      <c r="E11" s="90">
        <v>39</v>
      </c>
      <c r="F11" s="91">
        <v>39</v>
      </c>
      <c r="G11" s="92">
        <f>SUM(E11:F11)</f>
        <v>78</v>
      </c>
      <c r="H11" s="93">
        <f>SUM(G11-D11)</f>
        <v>70</v>
      </c>
      <c r="K11" s="20">
        <f t="shared" si="0"/>
        <v>35</v>
      </c>
    </row>
    <row r="12" spans="1:11" ht="18" customHeight="1">
      <c r="A12" s="86" t="s">
        <v>79</v>
      </c>
      <c r="B12" s="87" t="s">
        <v>258</v>
      </c>
      <c r="C12" s="88">
        <v>39638</v>
      </c>
      <c r="D12" s="89">
        <v>12</v>
      </c>
      <c r="E12" s="90">
        <v>38</v>
      </c>
      <c r="F12" s="91">
        <v>43</v>
      </c>
      <c r="G12" s="92">
        <f>SUM(E12:F12)</f>
        <v>81</v>
      </c>
      <c r="H12" s="93">
        <f>SUM(G12-D12)</f>
        <v>69</v>
      </c>
      <c r="K12" s="20">
        <f t="shared" si="0"/>
        <v>37</v>
      </c>
    </row>
    <row r="13" spans="1:11" ht="18" customHeight="1">
      <c r="A13" s="86" t="s">
        <v>93</v>
      </c>
      <c r="B13" s="87" t="s">
        <v>258</v>
      </c>
      <c r="C13" s="88">
        <v>39770</v>
      </c>
      <c r="D13" s="89">
        <v>6</v>
      </c>
      <c r="E13" s="90">
        <v>40</v>
      </c>
      <c r="F13" s="91">
        <v>44</v>
      </c>
      <c r="G13" s="92">
        <f>SUM(E13:F13)</f>
        <v>84</v>
      </c>
      <c r="H13" s="93">
        <f>SUM(G13-D13)</f>
        <v>78</v>
      </c>
      <c r="K13" s="20">
        <f t="shared" si="0"/>
        <v>41</v>
      </c>
    </row>
    <row r="14" spans="1:11" ht="18" customHeight="1">
      <c r="A14" s="86" t="s">
        <v>91</v>
      </c>
      <c r="B14" s="87" t="s">
        <v>257</v>
      </c>
      <c r="C14" s="88">
        <v>39469</v>
      </c>
      <c r="D14" s="89">
        <v>7</v>
      </c>
      <c r="E14" s="90">
        <v>40</v>
      </c>
      <c r="F14" s="91">
        <v>44</v>
      </c>
      <c r="G14" s="92">
        <f>SUM(E14:F14)</f>
        <v>84</v>
      </c>
      <c r="H14" s="93">
        <f>SUM(G14-D14)</f>
        <v>77</v>
      </c>
      <c r="K14" s="20">
        <f t="shared" si="0"/>
        <v>40.5</v>
      </c>
    </row>
    <row r="15" spans="1:11" ht="18" customHeight="1">
      <c r="A15" s="86" t="s">
        <v>80</v>
      </c>
      <c r="B15" s="87" t="s">
        <v>258</v>
      </c>
      <c r="C15" s="88">
        <v>39755</v>
      </c>
      <c r="D15" s="89">
        <v>12</v>
      </c>
      <c r="E15" s="90">
        <v>44</v>
      </c>
      <c r="F15" s="91">
        <v>43</v>
      </c>
      <c r="G15" s="92">
        <f>SUM(E15:F15)</f>
        <v>87</v>
      </c>
      <c r="H15" s="93">
        <f>SUM(G15-D15)</f>
        <v>75</v>
      </c>
      <c r="K15" s="20">
        <f t="shared" si="0"/>
        <v>37</v>
      </c>
    </row>
    <row r="16" spans="1:11" ht="18" customHeight="1">
      <c r="A16" s="86" t="s">
        <v>83</v>
      </c>
      <c r="B16" s="87" t="s">
        <v>45</v>
      </c>
      <c r="C16" s="88">
        <v>39819</v>
      </c>
      <c r="D16" s="89">
        <v>10</v>
      </c>
      <c r="E16" s="90">
        <v>45</v>
      </c>
      <c r="F16" s="91">
        <v>43</v>
      </c>
      <c r="G16" s="92">
        <f>SUM(E16:F16)</f>
        <v>88</v>
      </c>
      <c r="H16" s="93">
        <f>SUM(G16-D16)</f>
        <v>78</v>
      </c>
      <c r="K16" s="20">
        <f t="shared" si="0"/>
        <v>38</v>
      </c>
    </row>
    <row r="17" spans="1:11" ht="18" customHeight="1">
      <c r="A17" s="86" t="s">
        <v>76</v>
      </c>
      <c r="B17" s="87" t="s">
        <v>46</v>
      </c>
      <c r="C17" s="88">
        <v>40142</v>
      </c>
      <c r="D17" s="89">
        <v>18</v>
      </c>
      <c r="E17" s="90">
        <v>45</v>
      </c>
      <c r="F17" s="91">
        <v>44</v>
      </c>
      <c r="G17" s="92">
        <f>SUM(E17:F17)</f>
        <v>89</v>
      </c>
      <c r="H17" s="93">
        <f>SUM(G17-D17)</f>
        <v>71</v>
      </c>
      <c r="K17" s="20">
        <f t="shared" si="0"/>
        <v>35</v>
      </c>
    </row>
    <row r="18" spans="1:11" ht="18" customHeight="1">
      <c r="A18" s="86" t="s">
        <v>92</v>
      </c>
      <c r="B18" s="87" t="s">
        <v>257</v>
      </c>
      <c r="C18" s="88">
        <v>39699</v>
      </c>
      <c r="D18" s="89">
        <v>7</v>
      </c>
      <c r="E18" s="90">
        <v>43</v>
      </c>
      <c r="F18" s="91">
        <v>46</v>
      </c>
      <c r="G18" s="92">
        <f>SUM(E18:F18)</f>
        <v>89</v>
      </c>
      <c r="H18" s="93">
        <f>SUM(G18-D18)</f>
        <v>82</v>
      </c>
      <c r="K18" s="20">
        <f t="shared" si="0"/>
        <v>42.5</v>
      </c>
    </row>
    <row r="19" spans="1:11" ht="18" customHeight="1">
      <c r="A19" s="86" t="s">
        <v>78</v>
      </c>
      <c r="B19" s="87" t="s">
        <v>257</v>
      </c>
      <c r="C19" s="88">
        <v>39867</v>
      </c>
      <c r="D19" s="89">
        <v>13</v>
      </c>
      <c r="E19" s="90">
        <v>42</v>
      </c>
      <c r="F19" s="91">
        <v>47</v>
      </c>
      <c r="G19" s="92">
        <f>SUM(E19:F19)</f>
        <v>89</v>
      </c>
      <c r="H19" s="93">
        <f>SUM(G19-D19)</f>
        <v>76</v>
      </c>
      <c r="K19" s="20">
        <f t="shared" si="0"/>
        <v>40.5</v>
      </c>
    </row>
    <row r="20" spans="1:11" ht="18" customHeight="1" thickBot="1">
      <c r="A20" s="86" t="s">
        <v>75</v>
      </c>
      <c r="B20" s="87" t="s">
        <v>257</v>
      </c>
      <c r="C20" s="88">
        <v>39774</v>
      </c>
      <c r="D20" s="89">
        <v>18</v>
      </c>
      <c r="E20" s="90">
        <v>46</v>
      </c>
      <c r="F20" s="91">
        <v>45</v>
      </c>
      <c r="G20" s="92">
        <f>SUM(E20:F20)</f>
        <v>91</v>
      </c>
      <c r="H20" s="93">
        <f>SUM(G20-D20)</f>
        <v>73</v>
      </c>
      <c r="K20" s="20">
        <f t="shared" si="0"/>
        <v>36</v>
      </c>
    </row>
    <row r="21" spans="1:11" ht="18" customHeight="1" thickBot="1">
      <c r="A21" s="86" t="s">
        <v>71</v>
      </c>
      <c r="B21" s="87" t="s">
        <v>272</v>
      </c>
      <c r="C21" s="88">
        <v>39777</v>
      </c>
      <c r="D21" s="89">
        <v>27</v>
      </c>
      <c r="E21" s="90">
        <v>45</v>
      </c>
      <c r="F21" s="91">
        <v>50</v>
      </c>
      <c r="G21" s="92">
        <f>SUM(E21:F21)</f>
        <v>95</v>
      </c>
      <c r="H21" s="93">
        <f>SUM(G21-D21)</f>
        <v>68</v>
      </c>
      <c r="I21" s="27" t="s">
        <v>18</v>
      </c>
      <c r="K21" s="20">
        <f t="shared" si="0"/>
        <v>36.5</v>
      </c>
    </row>
    <row r="22" spans="1:11" ht="18" customHeight="1">
      <c r="A22" s="86" t="s">
        <v>72</v>
      </c>
      <c r="B22" s="87" t="s">
        <v>258</v>
      </c>
      <c r="C22" s="88">
        <v>39785</v>
      </c>
      <c r="D22" s="89">
        <v>25</v>
      </c>
      <c r="E22" s="90">
        <v>56</v>
      </c>
      <c r="F22" s="91">
        <v>53</v>
      </c>
      <c r="G22" s="92">
        <f>SUM(E22:F22)</f>
        <v>109</v>
      </c>
      <c r="H22" s="93">
        <f>SUM(G22-D22)</f>
        <v>84</v>
      </c>
      <c r="K22" s="20">
        <f t="shared" si="0"/>
        <v>40.5</v>
      </c>
    </row>
    <row r="23" spans="1:11" ht="18" customHeight="1" thickBot="1">
      <c r="A23" s="86" t="s">
        <v>44</v>
      </c>
      <c r="B23" s="87" t="s">
        <v>46</v>
      </c>
      <c r="C23" s="88">
        <v>40021</v>
      </c>
      <c r="D23" s="89">
        <v>29</v>
      </c>
      <c r="E23" s="90">
        <v>59</v>
      </c>
      <c r="F23" s="91">
        <v>58</v>
      </c>
      <c r="G23" s="92">
        <f>SUM(E23:F23)</f>
        <v>117</v>
      </c>
      <c r="H23" s="93">
        <f>SUM(G23-D23)</f>
        <v>88</v>
      </c>
      <c r="K23" s="20">
        <f t="shared" si="0"/>
        <v>43.5</v>
      </c>
    </row>
    <row r="24" spans="1:11" ht="18" customHeight="1" thickBot="1">
      <c r="A24" s="86" t="s">
        <v>67</v>
      </c>
      <c r="B24" s="87" t="s">
        <v>272</v>
      </c>
      <c r="C24" s="88">
        <v>40045</v>
      </c>
      <c r="D24" s="89">
        <v>59</v>
      </c>
      <c r="E24" s="90">
        <v>53</v>
      </c>
      <c r="F24" s="91">
        <v>71</v>
      </c>
      <c r="G24" s="92">
        <f>SUM(E24:F24)</f>
        <v>124</v>
      </c>
      <c r="H24" s="93">
        <f>SUM(G24-D24)</f>
        <v>65</v>
      </c>
      <c r="I24" s="27" t="s">
        <v>17</v>
      </c>
      <c r="K24" s="20">
        <f t="shared" si="0"/>
        <v>41.5</v>
      </c>
    </row>
    <row r="25" spans="1:11" ht="18" customHeight="1" thickBot="1">
      <c r="A25" s="107" t="s">
        <v>73</v>
      </c>
      <c r="B25" s="108" t="s">
        <v>271</v>
      </c>
      <c r="C25" s="109">
        <v>39643</v>
      </c>
      <c r="D25" s="110" t="s">
        <v>282</v>
      </c>
      <c r="E25" s="101" t="s">
        <v>283</v>
      </c>
      <c r="F25" s="111" t="s">
        <v>284</v>
      </c>
      <c r="G25" s="291" t="s">
        <v>285</v>
      </c>
      <c r="H25" s="292" t="s">
        <v>286</v>
      </c>
    </row>
    <row r="26" spans="1:11" ht="19.5" thickBot="1">
      <c r="B26" s="1"/>
      <c r="C26" s="1"/>
      <c r="D26" s="1"/>
      <c r="E26" s="1"/>
      <c r="F26" s="1"/>
      <c r="G26" s="1"/>
      <c r="H26" s="1"/>
    </row>
    <row r="27" spans="1:11" ht="20.25" thickBot="1">
      <c r="A27" s="206" t="s">
        <v>43</v>
      </c>
      <c r="B27" s="207"/>
      <c r="C27" s="207"/>
      <c r="D27" s="207"/>
      <c r="E27" s="207"/>
      <c r="F27" s="207"/>
      <c r="G27" s="207"/>
      <c r="H27" s="208"/>
      <c r="K27" s="9"/>
    </row>
    <row r="28" spans="1:11" ht="20.25" thickBot="1">
      <c r="A28" s="4" t="s">
        <v>6</v>
      </c>
      <c r="B28" s="5" t="s">
        <v>9</v>
      </c>
      <c r="C28" s="5" t="s">
        <v>21</v>
      </c>
      <c r="D28" s="4" t="s">
        <v>1</v>
      </c>
      <c r="E28" s="4" t="s">
        <v>2</v>
      </c>
      <c r="F28" s="16" t="s">
        <v>3</v>
      </c>
      <c r="G28" s="15" t="s">
        <v>4</v>
      </c>
      <c r="H28" s="17" t="s">
        <v>5</v>
      </c>
      <c r="K28" s="114" t="s">
        <v>24</v>
      </c>
    </row>
    <row r="29" spans="1:11" ht="18" customHeight="1" thickBot="1">
      <c r="A29" s="86" t="s">
        <v>122</v>
      </c>
      <c r="B29" s="87" t="s">
        <v>258</v>
      </c>
      <c r="C29" s="88">
        <v>39932</v>
      </c>
      <c r="D29" s="89">
        <v>7</v>
      </c>
      <c r="E29" s="90">
        <v>40</v>
      </c>
      <c r="F29" s="91">
        <v>45</v>
      </c>
      <c r="G29" s="286">
        <f>SUM(E29:F29)</f>
        <v>85</v>
      </c>
      <c r="H29" s="93">
        <f>SUM(G29-D29)</f>
        <v>78</v>
      </c>
      <c r="I29" s="23" t="s">
        <v>15</v>
      </c>
      <c r="K29" s="20">
        <f t="shared" ref="K29:K36" si="1">(F29-D29*0.5)</f>
        <v>41.5</v>
      </c>
    </row>
    <row r="30" spans="1:11" ht="18" customHeight="1" thickBot="1">
      <c r="A30" s="86" t="s">
        <v>128</v>
      </c>
      <c r="B30" s="87" t="s">
        <v>258</v>
      </c>
      <c r="C30" s="88">
        <v>40616</v>
      </c>
      <c r="D30" s="89">
        <v>21</v>
      </c>
      <c r="E30" s="90">
        <v>43</v>
      </c>
      <c r="F30" s="91">
        <v>48</v>
      </c>
      <c r="G30" s="286">
        <f>SUM(E30:F30)</f>
        <v>91</v>
      </c>
      <c r="H30" s="93">
        <f>SUM(G30-D30)</f>
        <v>70</v>
      </c>
      <c r="I30" s="23" t="s">
        <v>16</v>
      </c>
      <c r="K30" s="20">
        <f t="shared" si="1"/>
        <v>37.5</v>
      </c>
    </row>
    <row r="31" spans="1:11" ht="18" customHeight="1" thickBot="1">
      <c r="A31" s="86" t="s">
        <v>132</v>
      </c>
      <c r="B31" s="87" t="s">
        <v>45</v>
      </c>
      <c r="C31" s="88">
        <v>40056</v>
      </c>
      <c r="D31" s="89">
        <v>24</v>
      </c>
      <c r="E31" s="90">
        <v>45</v>
      </c>
      <c r="F31" s="91">
        <v>47</v>
      </c>
      <c r="G31" s="92">
        <f>SUM(E31:F31)</f>
        <v>92</v>
      </c>
      <c r="H31" s="287">
        <f>SUM(G31-D31)</f>
        <v>68</v>
      </c>
      <c r="I31" s="27" t="s">
        <v>17</v>
      </c>
      <c r="K31" s="20">
        <f t="shared" si="1"/>
        <v>35</v>
      </c>
    </row>
    <row r="32" spans="1:11" ht="18" customHeight="1" thickBot="1">
      <c r="A32" s="86" t="s">
        <v>135</v>
      </c>
      <c r="B32" s="87" t="s">
        <v>258</v>
      </c>
      <c r="C32" s="88">
        <v>40112</v>
      </c>
      <c r="D32" s="89">
        <v>25</v>
      </c>
      <c r="E32" s="90">
        <v>50</v>
      </c>
      <c r="F32" s="91">
        <v>47</v>
      </c>
      <c r="G32" s="92">
        <f>SUM(E32:F32)</f>
        <v>97</v>
      </c>
      <c r="H32" s="287">
        <f>SUM(G32-D32)</f>
        <v>72</v>
      </c>
      <c r="I32" s="27" t="s">
        <v>18</v>
      </c>
      <c r="K32" s="20">
        <f t="shared" si="1"/>
        <v>34.5</v>
      </c>
    </row>
    <row r="33" spans="1:11" ht="18" customHeight="1">
      <c r="A33" s="86" t="s">
        <v>127</v>
      </c>
      <c r="B33" s="87" t="s">
        <v>260</v>
      </c>
      <c r="C33" s="88">
        <v>39930</v>
      </c>
      <c r="D33" s="89">
        <v>23</v>
      </c>
      <c r="E33" s="90">
        <v>57</v>
      </c>
      <c r="F33" s="91">
        <v>49</v>
      </c>
      <c r="G33" s="92">
        <f>SUM(E33:F33)</f>
        <v>106</v>
      </c>
      <c r="H33" s="93">
        <f>SUM(G33-D33)</f>
        <v>83</v>
      </c>
      <c r="K33" s="20">
        <f t="shared" si="1"/>
        <v>37.5</v>
      </c>
    </row>
    <row r="34" spans="1:11" ht="18" customHeight="1">
      <c r="A34" s="86" t="s">
        <v>130</v>
      </c>
      <c r="B34" s="87" t="s">
        <v>258</v>
      </c>
      <c r="C34" s="88">
        <v>40415</v>
      </c>
      <c r="D34" s="89">
        <v>31</v>
      </c>
      <c r="E34" s="90">
        <v>50</v>
      </c>
      <c r="F34" s="91">
        <v>59</v>
      </c>
      <c r="G34" s="92">
        <f>SUM(E34:F34)</f>
        <v>109</v>
      </c>
      <c r="H34" s="93">
        <f>SUM(G34-D34)</f>
        <v>78</v>
      </c>
      <c r="K34" s="20">
        <f t="shared" si="1"/>
        <v>43.5</v>
      </c>
    </row>
    <row r="35" spans="1:11" ht="18" customHeight="1">
      <c r="A35" s="86" t="s">
        <v>133</v>
      </c>
      <c r="B35" s="87" t="s">
        <v>270</v>
      </c>
      <c r="C35" s="88">
        <v>40200</v>
      </c>
      <c r="D35" s="89">
        <v>42</v>
      </c>
      <c r="E35" s="90">
        <v>67</v>
      </c>
      <c r="F35" s="91">
        <v>61</v>
      </c>
      <c r="G35" s="92">
        <f>SUM(E35:F35)</f>
        <v>128</v>
      </c>
      <c r="H35" s="93">
        <f>SUM(G35-D35)</f>
        <v>86</v>
      </c>
      <c r="K35" s="20">
        <f t="shared" si="1"/>
        <v>40</v>
      </c>
    </row>
    <row r="36" spans="1:11" ht="18" customHeight="1">
      <c r="A36" s="86" t="s">
        <v>134</v>
      </c>
      <c r="B36" s="87" t="s">
        <v>260</v>
      </c>
      <c r="C36" s="88">
        <v>40267</v>
      </c>
      <c r="D36" s="89">
        <v>41</v>
      </c>
      <c r="E36" s="90">
        <v>69</v>
      </c>
      <c r="F36" s="91">
        <v>69</v>
      </c>
      <c r="G36" s="92">
        <f>SUM(E36:F36)</f>
        <v>138</v>
      </c>
      <c r="H36" s="93">
        <f>SUM(G36-D36)</f>
        <v>97</v>
      </c>
      <c r="K36" s="20">
        <f t="shared" si="1"/>
        <v>48.5</v>
      </c>
    </row>
    <row r="37" spans="1:11" ht="20.25" thickBot="1">
      <c r="A37" s="297" t="s">
        <v>261</v>
      </c>
      <c r="B37" s="108" t="s">
        <v>259</v>
      </c>
      <c r="C37" s="109">
        <v>39869</v>
      </c>
      <c r="D37" s="298" t="s">
        <v>10</v>
      </c>
      <c r="E37" s="299" t="s">
        <v>10</v>
      </c>
      <c r="F37" s="300" t="s">
        <v>10</v>
      </c>
      <c r="G37" s="267" t="s">
        <v>10</v>
      </c>
      <c r="H37" s="301" t="s">
        <v>10</v>
      </c>
      <c r="K37" s="9"/>
    </row>
    <row r="38" spans="1:11">
      <c r="K38" s="9"/>
    </row>
  </sheetData>
  <sortState xmlns:xlrd2="http://schemas.microsoft.com/office/spreadsheetml/2017/richdata2" ref="A29:H37">
    <sortCondition ref="G29:G37"/>
    <sortCondition ref="F29:F37"/>
    <sortCondition ref="E29:E37"/>
  </sortState>
  <mergeCells count="8">
    <mergeCell ref="A27:H27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7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00" t="str">
        <f>JUV!A1</f>
        <v>MAR DEL PLATA GOLF CLUB</v>
      </c>
      <c r="B1" s="200"/>
      <c r="C1" s="200"/>
      <c r="D1" s="200"/>
      <c r="E1" s="200"/>
      <c r="F1" s="200"/>
      <c r="G1" s="200"/>
      <c r="H1" s="200"/>
    </row>
    <row r="2" spans="1:20" ht="23.25">
      <c r="A2" s="205" t="str">
        <f>JUV!A2</f>
        <v>CANCHA VIEJA</v>
      </c>
      <c r="B2" s="205"/>
      <c r="C2" s="205"/>
      <c r="D2" s="205"/>
      <c r="E2" s="205"/>
      <c r="F2" s="205"/>
      <c r="G2" s="205"/>
      <c r="H2" s="205"/>
    </row>
    <row r="3" spans="1:20" ht="19.5">
      <c r="A3" s="201" t="s">
        <v>7</v>
      </c>
      <c r="B3" s="201"/>
      <c r="C3" s="201"/>
      <c r="D3" s="201"/>
      <c r="E3" s="201"/>
      <c r="F3" s="201"/>
      <c r="G3" s="201"/>
      <c r="H3" s="201"/>
    </row>
    <row r="4" spans="1:20" ht="26.25">
      <c r="A4" s="202" t="str">
        <f>JUV!A4</f>
        <v>7° FECHA DEL RANKING</v>
      </c>
      <c r="B4" s="202"/>
      <c r="C4" s="202"/>
      <c r="D4" s="202"/>
      <c r="E4" s="202"/>
      <c r="F4" s="202"/>
      <c r="G4" s="202"/>
      <c r="H4" s="202"/>
    </row>
    <row r="5" spans="1:20" ht="19.5">
      <c r="A5" s="203" t="str">
        <f>JUV!A5</f>
        <v>DOS VUELTAS DE 9 HOYOS MEDAL PLAY</v>
      </c>
      <c r="B5" s="203"/>
      <c r="C5" s="203"/>
      <c r="D5" s="203"/>
      <c r="E5" s="203"/>
      <c r="F5" s="203"/>
      <c r="G5" s="203"/>
      <c r="H5" s="203"/>
    </row>
    <row r="6" spans="1:20" ht="19.5">
      <c r="A6" s="196" t="str">
        <f>JUV!A6</f>
        <v>LUNES 17 DE JULIO DE 2023</v>
      </c>
      <c r="B6" s="196"/>
      <c r="C6" s="196"/>
      <c r="D6" s="196"/>
      <c r="E6" s="196"/>
      <c r="F6" s="196"/>
      <c r="G6" s="196"/>
      <c r="H6" s="196"/>
    </row>
    <row r="7" spans="1:20" ht="20.25" thickBot="1">
      <c r="A7" s="209"/>
      <c r="B7" s="209"/>
      <c r="C7" s="209"/>
      <c r="D7" s="209"/>
      <c r="E7" s="209"/>
      <c r="F7" s="209"/>
      <c r="G7" s="209"/>
      <c r="H7" s="209"/>
    </row>
    <row r="8" spans="1:20" ht="19.5" thickBot="1">
      <c r="A8" s="197" t="s">
        <v>34</v>
      </c>
      <c r="B8" s="198"/>
      <c r="C8" s="198"/>
      <c r="D8" s="198"/>
      <c r="E8" s="198"/>
      <c r="F8" s="198"/>
      <c r="G8" s="198"/>
      <c r="H8" s="199"/>
    </row>
    <row r="9" spans="1:20" s="7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48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86" t="s">
        <v>61</v>
      </c>
      <c r="B10" s="87" t="s">
        <v>265</v>
      </c>
      <c r="C10" s="88">
        <v>40437</v>
      </c>
      <c r="D10" s="89">
        <v>15</v>
      </c>
      <c r="E10" s="90">
        <v>41</v>
      </c>
      <c r="F10" s="91">
        <v>45</v>
      </c>
      <c r="G10" s="286">
        <f>SUM(E10:F10)</f>
        <v>86</v>
      </c>
      <c r="H10" s="93">
        <f>SUM(G10-D10)</f>
        <v>71</v>
      </c>
      <c r="I10" s="23" t="s">
        <v>15</v>
      </c>
      <c r="K10" s="20">
        <f t="shared" ref="K10:K17" si="0">(F10-D10*0.5)</f>
        <v>37.5</v>
      </c>
      <c r="N10" s="1"/>
      <c r="O10" s="1"/>
      <c r="P10" s="1"/>
      <c r="Q10" s="1"/>
      <c r="R10" s="1"/>
      <c r="S10" s="1"/>
      <c r="T10" s="1"/>
    </row>
    <row r="11" spans="1:20" ht="20.25" thickBot="1">
      <c r="A11" s="86" t="s">
        <v>65</v>
      </c>
      <c r="B11" s="87" t="s">
        <v>265</v>
      </c>
      <c r="C11" s="88">
        <v>40413</v>
      </c>
      <c r="D11" s="89">
        <v>9</v>
      </c>
      <c r="E11" s="90">
        <v>47</v>
      </c>
      <c r="F11" s="91">
        <v>43</v>
      </c>
      <c r="G11" s="286">
        <f>SUM(E11:F11)</f>
        <v>90</v>
      </c>
      <c r="H11" s="93">
        <f>SUM(G11-D11)</f>
        <v>81</v>
      </c>
      <c r="I11" s="23" t="s">
        <v>16</v>
      </c>
      <c r="K11" s="20">
        <f t="shared" si="0"/>
        <v>38.5</v>
      </c>
      <c r="M11" s="83"/>
    </row>
    <row r="12" spans="1:20" ht="20.25" thickBot="1">
      <c r="A12" s="86" t="s">
        <v>62</v>
      </c>
      <c r="B12" s="87" t="s">
        <v>257</v>
      </c>
      <c r="C12" s="88">
        <v>40766</v>
      </c>
      <c r="D12" s="89">
        <v>15</v>
      </c>
      <c r="E12" s="90">
        <v>44</v>
      </c>
      <c r="F12" s="91">
        <v>48</v>
      </c>
      <c r="G12" s="92">
        <f>SUM(E12:F12)</f>
        <v>92</v>
      </c>
      <c r="H12" s="287">
        <f>SUM(G12-D12)</f>
        <v>77</v>
      </c>
      <c r="I12" s="27" t="s">
        <v>18</v>
      </c>
      <c r="K12" s="20">
        <f t="shared" si="0"/>
        <v>40.5</v>
      </c>
      <c r="M12" s="83"/>
    </row>
    <row r="13" spans="1:20" ht="20.25" thickBot="1">
      <c r="A13" s="86" t="s">
        <v>57</v>
      </c>
      <c r="B13" s="87" t="s">
        <v>265</v>
      </c>
      <c r="C13" s="88">
        <v>40484</v>
      </c>
      <c r="D13" s="89">
        <v>23</v>
      </c>
      <c r="E13" s="90">
        <v>51</v>
      </c>
      <c r="F13" s="91">
        <v>45</v>
      </c>
      <c r="G13" s="92">
        <f>SUM(E13:F13)</f>
        <v>96</v>
      </c>
      <c r="H13" s="287">
        <f>SUM(G13-D13)</f>
        <v>73</v>
      </c>
      <c r="I13" s="27" t="s">
        <v>17</v>
      </c>
      <c r="K13" s="20">
        <f t="shared" si="0"/>
        <v>33.5</v>
      </c>
    </row>
    <row r="14" spans="1:20" ht="19.5">
      <c r="A14" s="86" t="s">
        <v>64</v>
      </c>
      <c r="B14" s="87" t="s">
        <v>270</v>
      </c>
      <c r="C14" s="88">
        <v>40532</v>
      </c>
      <c r="D14" s="89">
        <v>12</v>
      </c>
      <c r="E14" s="90">
        <v>51</v>
      </c>
      <c r="F14" s="91">
        <v>47</v>
      </c>
      <c r="G14" s="92">
        <f>SUM(E14:F14)</f>
        <v>98</v>
      </c>
      <c r="H14" s="93">
        <f>SUM(G14-D14)</f>
        <v>86</v>
      </c>
      <c r="K14" s="20">
        <f t="shared" si="0"/>
        <v>41</v>
      </c>
    </row>
    <row r="15" spans="1:20" ht="19.5">
      <c r="A15" s="86" t="s">
        <v>60</v>
      </c>
      <c r="B15" s="87" t="s">
        <v>258</v>
      </c>
      <c r="C15" s="88">
        <v>41123</v>
      </c>
      <c r="D15" s="89">
        <v>17</v>
      </c>
      <c r="E15" s="90">
        <v>52</v>
      </c>
      <c r="F15" s="91">
        <v>49</v>
      </c>
      <c r="G15" s="92">
        <f>SUM(E15:F15)</f>
        <v>101</v>
      </c>
      <c r="H15" s="93">
        <f>SUM(G15-D15)</f>
        <v>84</v>
      </c>
      <c r="K15" s="20">
        <f t="shared" si="0"/>
        <v>40.5</v>
      </c>
    </row>
    <row r="16" spans="1:20" ht="19.5">
      <c r="A16" s="86" t="s">
        <v>63</v>
      </c>
      <c r="B16" s="87" t="s">
        <v>270</v>
      </c>
      <c r="C16" s="88">
        <v>40373</v>
      </c>
      <c r="D16" s="89">
        <v>14</v>
      </c>
      <c r="E16" s="90">
        <v>57</v>
      </c>
      <c r="F16" s="91">
        <v>45</v>
      </c>
      <c r="G16" s="92">
        <f>SUM(E16:F16)</f>
        <v>102</v>
      </c>
      <c r="H16" s="93">
        <f>SUM(G16-D16)</f>
        <v>88</v>
      </c>
      <c r="K16" s="20">
        <f t="shared" si="0"/>
        <v>38</v>
      </c>
    </row>
    <row r="17" spans="1:11" ht="20.25" thickBot="1">
      <c r="A17" s="107" t="s">
        <v>58</v>
      </c>
      <c r="B17" s="108" t="s">
        <v>270</v>
      </c>
      <c r="C17" s="109">
        <v>40397</v>
      </c>
      <c r="D17" s="110">
        <v>20</v>
      </c>
      <c r="E17" s="101">
        <v>54</v>
      </c>
      <c r="F17" s="111">
        <v>50</v>
      </c>
      <c r="G17" s="112">
        <f>SUM(E17:F17)</f>
        <v>104</v>
      </c>
      <c r="H17" s="113">
        <f>SUM(G17-D17)</f>
        <v>84</v>
      </c>
      <c r="K17" s="20">
        <f t="shared" si="0"/>
        <v>40</v>
      </c>
    </row>
  </sheetData>
  <sortState xmlns:xlrd2="http://schemas.microsoft.com/office/spreadsheetml/2017/richdata2" ref="A10:H17">
    <sortCondition ref="G10:G17"/>
    <sortCondition descending="1" ref="F10:F17"/>
    <sortCondition ref="E10:E17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32"/>
  <sheetViews>
    <sheetView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0" bestFit="1" customWidth="1"/>
    <col min="8" max="8" width="11.42578125" style="22"/>
    <col min="9" max="9" width="36.28515625" style="1" bestFit="1" customWidth="1"/>
    <col min="10" max="16384" width="11.42578125" style="1"/>
  </cols>
  <sheetData>
    <row r="1" spans="1:16" ht="30.75">
      <c r="A1" s="200" t="str">
        <f>JUV!A1</f>
        <v>MAR DEL PLATA GOLF CLUB</v>
      </c>
      <c r="B1" s="200"/>
      <c r="C1" s="200"/>
      <c r="D1" s="200"/>
      <c r="E1" s="200"/>
      <c r="F1" s="200"/>
    </row>
    <row r="2" spans="1:16" ht="23.25">
      <c r="A2" s="205" t="str">
        <f>JUV!A2</f>
        <v>CANCHA VIEJA</v>
      </c>
      <c r="B2" s="205"/>
      <c r="C2" s="205"/>
      <c r="D2" s="205"/>
      <c r="E2" s="205"/>
      <c r="F2" s="205"/>
    </row>
    <row r="3" spans="1:16" ht="19.5">
      <c r="A3" s="201" t="s">
        <v>7</v>
      </c>
      <c r="B3" s="201"/>
      <c r="C3" s="201"/>
      <c r="D3" s="201"/>
      <c r="E3" s="201"/>
      <c r="F3" s="201"/>
    </row>
    <row r="4" spans="1:16" ht="26.25">
      <c r="A4" s="202" t="s">
        <v>51</v>
      </c>
      <c r="B4" s="202"/>
      <c r="C4" s="202"/>
      <c r="D4" s="202"/>
      <c r="E4" s="202"/>
      <c r="F4" s="202"/>
    </row>
    <row r="5" spans="1:16" ht="19.5">
      <c r="A5" s="203" t="s">
        <v>14</v>
      </c>
      <c r="B5" s="203"/>
      <c r="C5" s="203"/>
      <c r="D5" s="203"/>
      <c r="E5" s="203"/>
      <c r="F5" s="203"/>
    </row>
    <row r="6" spans="1:16" ht="19.5">
      <c r="A6" s="196" t="str">
        <f>JUV!A6</f>
        <v>LUNES 17 DE JULIO DE 2023</v>
      </c>
      <c r="B6" s="196"/>
      <c r="C6" s="196"/>
      <c r="D6" s="196"/>
      <c r="E6" s="196"/>
      <c r="F6" s="196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0" t="s">
        <v>35</v>
      </c>
      <c r="B8" s="211"/>
      <c r="C8" s="211"/>
      <c r="D8" s="211"/>
      <c r="E8" s="211"/>
      <c r="F8" s="212"/>
    </row>
    <row r="9" spans="1:16" s="3" customFormat="1" ht="20.25" thickBot="1">
      <c r="A9" s="75" t="s">
        <v>0</v>
      </c>
      <c r="B9" s="76" t="s">
        <v>9</v>
      </c>
      <c r="C9" s="76" t="s">
        <v>21</v>
      </c>
      <c r="D9" s="77" t="s">
        <v>1</v>
      </c>
      <c r="E9" s="78" t="s">
        <v>4</v>
      </c>
      <c r="F9" s="78" t="s">
        <v>5</v>
      </c>
      <c r="G9" s="61"/>
      <c r="H9" s="22"/>
      <c r="K9" s="1"/>
      <c r="L9" s="1"/>
      <c r="M9" s="1"/>
      <c r="N9" s="1"/>
      <c r="O9" s="1"/>
      <c r="P9" s="1"/>
    </row>
    <row r="10" spans="1:16" ht="20.25" thickBot="1">
      <c r="A10" s="124" t="s">
        <v>239</v>
      </c>
      <c r="B10" s="31" t="s">
        <v>259</v>
      </c>
      <c r="C10" s="32">
        <v>40216</v>
      </c>
      <c r="D10" s="55">
        <v>0</v>
      </c>
      <c r="E10" s="269">
        <v>55</v>
      </c>
      <c r="F10" s="95">
        <f>(E10-D10)</f>
        <v>55</v>
      </c>
      <c r="G10" s="62" t="s">
        <v>26</v>
      </c>
    </row>
    <row r="11" spans="1:16" ht="20.25" thickBot="1">
      <c r="A11" s="124" t="s">
        <v>246</v>
      </c>
      <c r="B11" s="31" t="s">
        <v>265</v>
      </c>
      <c r="C11" s="32">
        <v>40791</v>
      </c>
      <c r="D11" s="55">
        <v>12</v>
      </c>
      <c r="E11" s="269">
        <v>63</v>
      </c>
      <c r="F11" s="95">
        <f>(E11-D11)</f>
        <v>51</v>
      </c>
      <c r="G11" s="62" t="s">
        <v>27</v>
      </c>
    </row>
    <row r="12" spans="1:16" ht="20.25" thickBot="1">
      <c r="A12" s="124" t="s">
        <v>240</v>
      </c>
      <c r="B12" s="31" t="s">
        <v>257</v>
      </c>
      <c r="C12" s="32">
        <v>40304</v>
      </c>
      <c r="D12" s="55">
        <v>20</v>
      </c>
      <c r="E12" s="18">
        <v>64</v>
      </c>
      <c r="F12" s="95">
        <f>(E12-D12)</f>
        <v>44</v>
      </c>
      <c r="G12" s="62" t="s">
        <v>17</v>
      </c>
    </row>
    <row r="13" spans="1:16" ht="19.5">
      <c r="A13" s="124" t="s">
        <v>244</v>
      </c>
      <c r="B13" s="31" t="s">
        <v>273</v>
      </c>
      <c r="C13" s="32">
        <v>40395</v>
      </c>
      <c r="D13" s="55">
        <v>0</v>
      </c>
      <c r="E13" s="18">
        <v>67</v>
      </c>
      <c r="F13" s="95">
        <f>(E13-D13)</f>
        <v>67</v>
      </c>
      <c r="G13" s="1"/>
    </row>
    <row r="14" spans="1:16" ht="19.5">
      <c r="A14" s="124" t="s">
        <v>245</v>
      </c>
      <c r="B14" s="31" t="s">
        <v>265</v>
      </c>
      <c r="C14" s="32">
        <v>40567</v>
      </c>
      <c r="D14" s="55">
        <v>22</v>
      </c>
      <c r="E14" s="18">
        <v>73</v>
      </c>
      <c r="F14" s="95">
        <f>(E14-D14)</f>
        <v>51</v>
      </c>
    </row>
    <row r="15" spans="1:16" ht="19.5">
      <c r="A15" s="124" t="s">
        <v>236</v>
      </c>
      <c r="B15" s="31" t="s">
        <v>265</v>
      </c>
      <c r="C15" s="32">
        <v>40904</v>
      </c>
      <c r="D15" s="55">
        <v>0</v>
      </c>
      <c r="E15" s="18">
        <v>74</v>
      </c>
      <c r="F15" s="95">
        <f>(E15-D15)</f>
        <v>74</v>
      </c>
      <c r="G15" s="1"/>
    </row>
    <row r="16" spans="1:16" ht="19.5">
      <c r="A16" s="124" t="s">
        <v>243</v>
      </c>
      <c r="B16" s="31" t="s">
        <v>273</v>
      </c>
      <c r="C16" s="32">
        <v>40395</v>
      </c>
      <c r="D16" s="55">
        <v>0</v>
      </c>
      <c r="E16" s="18">
        <v>76</v>
      </c>
      <c r="F16" s="95">
        <f>(E16-D16)</f>
        <v>76</v>
      </c>
      <c r="G16" s="1"/>
    </row>
    <row r="17" spans="1:8" ht="19.5">
      <c r="A17" s="124" t="s">
        <v>237</v>
      </c>
      <c r="B17" s="31" t="s">
        <v>259</v>
      </c>
      <c r="C17" s="32">
        <v>40758</v>
      </c>
      <c r="D17" s="55">
        <v>0</v>
      </c>
      <c r="E17" s="18">
        <v>85</v>
      </c>
      <c r="F17" s="95">
        <f>(E17-D17)</f>
        <v>85</v>
      </c>
      <c r="G17" s="1"/>
    </row>
    <row r="18" spans="1:8" ht="19.5">
      <c r="A18" s="271" t="s">
        <v>242</v>
      </c>
      <c r="B18" s="31" t="s">
        <v>45</v>
      </c>
      <c r="C18" s="32">
        <v>40869</v>
      </c>
      <c r="D18" s="273" t="s">
        <v>10</v>
      </c>
      <c r="E18" s="265" t="s">
        <v>10</v>
      </c>
      <c r="F18" s="95" t="s">
        <v>10</v>
      </c>
      <c r="G18" s="1"/>
    </row>
    <row r="19" spans="1:8" ht="19.5">
      <c r="A19" s="271" t="s">
        <v>241</v>
      </c>
      <c r="B19" s="31" t="s">
        <v>45</v>
      </c>
      <c r="C19" s="32">
        <v>40616</v>
      </c>
      <c r="D19" s="273" t="s">
        <v>10</v>
      </c>
      <c r="E19" s="265" t="s">
        <v>10</v>
      </c>
      <c r="F19" s="95" t="s">
        <v>10</v>
      </c>
      <c r="G19" s="1"/>
    </row>
    <row r="20" spans="1:8" ht="19.5">
      <c r="A20" s="271" t="s">
        <v>238</v>
      </c>
      <c r="B20" s="31" t="s">
        <v>259</v>
      </c>
      <c r="C20" s="32">
        <v>40606</v>
      </c>
      <c r="D20" s="273" t="s">
        <v>10</v>
      </c>
      <c r="E20" s="265" t="s">
        <v>10</v>
      </c>
      <c r="F20" s="95" t="s">
        <v>10</v>
      </c>
      <c r="G20" s="1"/>
    </row>
    <row r="21" spans="1:8" ht="20.25" thickBot="1">
      <c r="A21" s="272" t="s">
        <v>235</v>
      </c>
      <c r="B21" s="101" t="s">
        <v>259</v>
      </c>
      <c r="C21" s="116">
        <v>40906</v>
      </c>
      <c r="D21" s="274" t="s">
        <v>10</v>
      </c>
      <c r="E21" s="267" t="s">
        <v>10</v>
      </c>
      <c r="F21" s="119" t="s">
        <v>10</v>
      </c>
      <c r="G21" s="1"/>
      <c r="H21" s="1"/>
    </row>
    <row r="22" spans="1:8" ht="19.5" thickBot="1">
      <c r="F22" s="1"/>
      <c r="G22" s="1"/>
      <c r="H22" s="1"/>
    </row>
    <row r="23" spans="1:8" ht="20.25" thickBot="1">
      <c r="A23" s="210" t="s">
        <v>36</v>
      </c>
      <c r="B23" s="211"/>
      <c r="C23" s="211"/>
      <c r="D23" s="211"/>
      <c r="E23" s="211"/>
      <c r="F23" s="212"/>
    </row>
    <row r="24" spans="1:8" ht="20.25" thickBot="1">
      <c r="A24" s="75" t="s">
        <v>6</v>
      </c>
      <c r="B24" s="76" t="s">
        <v>9</v>
      </c>
      <c r="C24" s="76" t="s">
        <v>21</v>
      </c>
      <c r="D24" s="77" t="s">
        <v>1</v>
      </c>
      <c r="E24" s="78" t="s">
        <v>4</v>
      </c>
      <c r="F24" s="78" t="s">
        <v>5</v>
      </c>
    </row>
    <row r="25" spans="1:8" ht="20.25" thickBot="1">
      <c r="A25" s="124" t="s">
        <v>249</v>
      </c>
      <c r="B25" s="31" t="s">
        <v>265</v>
      </c>
      <c r="C25" s="32">
        <v>40858</v>
      </c>
      <c r="D25" s="55">
        <v>0</v>
      </c>
      <c r="E25" s="269">
        <v>62</v>
      </c>
      <c r="F25" s="95">
        <f>(E25-D25)</f>
        <v>62</v>
      </c>
      <c r="G25" s="62" t="s">
        <v>26</v>
      </c>
    </row>
    <row r="26" spans="1:8" ht="20.25" thickBot="1">
      <c r="A26" s="124" t="s">
        <v>248</v>
      </c>
      <c r="B26" s="31" t="s">
        <v>45</v>
      </c>
      <c r="C26" s="32">
        <v>40639</v>
      </c>
      <c r="D26" s="55">
        <v>0</v>
      </c>
      <c r="E26" s="269">
        <v>67</v>
      </c>
      <c r="F26" s="95">
        <f>(E26-D26)</f>
        <v>67</v>
      </c>
      <c r="G26" s="62" t="s">
        <v>27</v>
      </c>
    </row>
    <row r="27" spans="1:8" ht="20.25" thickBot="1">
      <c r="A27" s="192" t="s">
        <v>247</v>
      </c>
      <c r="B27" s="101" t="s">
        <v>271</v>
      </c>
      <c r="C27" s="116">
        <v>40779</v>
      </c>
      <c r="D27" s="118">
        <v>0</v>
      </c>
      <c r="E27" s="112">
        <v>81</v>
      </c>
      <c r="F27" s="307">
        <f>(E27-D27)</f>
        <v>81</v>
      </c>
      <c r="G27" s="62" t="s">
        <v>17</v>
      </c>
    </row>
    <row r="28" spans="1:8">
      <c r="G28" s="1"/>
    </row>
    <row r="32" spans="1:8">
      <c r="A32" s="1">
        <v>0</v>
      </c>
    </row>
  </sheetData>
  <sortState xmlns:xlrd2="http://schemas.microsoft.com/office/spreadsheetml/2017/richdata2" ref="A25:F27">
    <sortCondition ref="E25:E27"/>
  </sortState>
  <mergeCells count="8">
    <mergeCell ref="A23:F23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122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0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14" t="str">
        <f>JUV!A1</f>
        <v>MAR DEL PLATA GOLF CLUB</v>
      </c>
      <c r="B1" s="214"/>
      <c r="C1" s="214"/>
      <c r="D1" s="214"/>
      <c r="E1" s="214"/>
      <c r="F1" s="214"/>
    </row>
    <row r="2" spans="1:23" ht="23.25">
      <c r="A2" s="205" t="str">
        <f>JUV!A2</f>
        <v>CANCHA VIEJA</v>
      </c>
      <c r="B2" s="205"/>
      <c r="C2" s="205"/>
      <c r="D2" s="205"/>
      <c r="E2" s="205"/>
      <c r="F2" s="205"/>
    </row>
    <row r="3" spans="1:23" ht="19.5">
      <c r="A3" s="201" t="s">
        <v>7</v>
      </c>
      <c r="B3" s="201"/>
      <c r="C3" s="201"/>
      <c r="D3" s="201"/>
      <c r="E3" s="201"/>
      <c r="F3" s="201"/>
    </row>
    <row r="4" spans="1:23" ht="26.25">
      <c r="A4" s="202" t="str">
        <f>ALBATROS!A4</f>
        <v>8° FECHA DEL RANKING</v>
      </c>
      <c r="B4" s="202"/>
      <c r="C4" s="202"/>
      <c r="D4" s="202"/>
      <c r="E4" s="202"/>
      <c r="F4" s="202"/>
    </row>
    <row r="5" spans="1:23" ht="19.5">
      <c r="A5" s="203" t="s">
        <v>14</v>
      </c>
      <c r="B5" s="203"/>
      <c r="C5" s="203"/>
      <c r="D5" s="203"/>
      <c r="E5" s="203"/>
      <c r="F5" s="203"/>
    </row>
    <row r="6" spans="1:23" ht="20.25" thickBot="1">
      <c r="A6" s="196" t="str">
        <f>JUV!A6</f>
        <v>LUNES 17 DE JULIO DE 2023</v>
      </c>
      <c r="B6" s="196"/>
      <c r="C6" s="196"/>
      <c r="D6" s="196"/>
      <c r="E6" s="196"/>
      <c r="F6" s="196"/>
    </row>
    <row r="7" spans="1:23" ht="20.25" thickBot="1">
      <c r="A7" s="215" t="s">
        <v>37</v>
      </c>
      <c r="B7" s="216"/>
      <c r="C7" s="216"/>
      <c r="D7" s="216"/>
      <c r="E7" s="216"/>
      <c r="F7" s="217"/>
    </row>
    <row r="8" spans="1:23" s="49" customFormat="1" ht="20.25" thickBot="1">
      <c r="A8" s="16" t="s">
        <v>0</v>
      </c>
      <c r="B8" s="53" t="s">
        <v>9</v>
      </c>
      <c r="C8" s="53" t="s">
        <v>21</v>
      </c>
      <c r="D8" s="54" t="s">
        <v>1</v>
      </c>
      <c r="E8" s="4" t="s">
        <v>4</v>
      </c>
      <c r="F8" s="4" t="s">
        <v>5</v>
      </c>
      <c r="G8" s="61"/>
      <c r="H8" s="22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3" ht="18.600000000000001" customHeight="1" thickBot="1">
      <c r="A9" s="124" t="s">
        <v>158</v>
      </c>
      <c r="B9" s="31" t="s">
        <v>272</v>
      </c>
      <c r="C9" s="32">
        <v>41277</v>
      </c>
      <c r="D9" s="55">
        <v>1</v>
      </c>
      <c r="E9" s="269">
        <v>42</v>
      </c>
      <c r="F9" s="95">
        <f>(E9-D9)</f>
        <v>41</v>
      </c>
      <c r="G9" s="64" t="s">
        <v>26</v>
      </c>
      <c r="J9" s="65"/>
      <c r="K9" s="213" t="s">
        <v>29</v>
      </c>
      <c r="L9" s="213"/>
      <c r="M9" s="213"/>
      <c r="N9" s="213"/>
      <c r="O9" s="213"/>
      <c r="P9" s="213"/>
      <c r="Q9" s="213"/>
      <c r="R9" s="213"/>
      <c r="S9" s="213"/>
      <c r="T9" s="65"/>
      <c r="U9" s="65"/>
      <c r="V9" s="65"/>
      <c r="W9" s="65"/>
    </row>
    <row r="10" spans="1:23" ht="18.600000000000001" customHeight="1" thickBot="1">
      <c r="A10" s="124" t="s">
        <v>157</v>
      </c>
      <c r="B10" s="31" t="s">
        <v>272</v>
      </c>
      <c r="C10" s="32">
        <v>41139</v>
      </c>
      <c r="D10" s="55">
        <v>5</v>
      </c>
      <c r="E10" s="269">
        <v>43</v>
      </c>
      <c r="F10" s="95">
        <f>(E10-D10)</f>
        <v>38</v>
      </c>
      <c r="G10" s="62" t="s">
        <v>27</v>
      </c>
      <c r="J10" s="66" t="s">
        <v>0</v>
      </c>
      <c r="K10" s="66">
        <v>1</v>
      </c>
      <c r="L10" s="66">
        <v>2</v>
      </c>
      <c r="M10" s="66">
        <v>3</v>
      </c>
      <c r="N10" s="66">
        <v>4</v>
      </c>
      <c r="O10" s="66">
        <v>5</v>
      </c>
      <c r="P10" s="66">
        <v>6</v>
      </c>
      <c r="Q10" s="66">
        <v>7</v>
      </c>
      <c r="R10" s="66">
        <v>8</v>
      </c>
      <c r="S10" s="66">
        <v>9</v>
      </c>
      <c r="T10" s="67" t="s">
        <v>28</v>
      </c>
      <c r="U10" s="66" t="s">
        <v>4</v>
      </c>
      <c r="V10" s="66" t="s">
        <v>30</v>
      </c>
      <c r="W10" s="66" t="s">
        <v>31</v>
      </c>
    </row>
    <row r="11" spans="1:23" ht="18.600000000000001" customHeight="1" thickBot="1">
      <c r="A11" s="124" t="s">
        <v>288</v>
      </c>
      <c r="B11" s="31" t="s">
        <v>257</v>
      </c>
      <c r="C11" s="32">
        <v>41137</v>
      </c>
      <c r="D11" s="55">
        <v>7</v>
      </c>
      <c r="E11" s="18">
        <v>45</v>
      </c>
      <c r="F11" s="95">
        <f>(E11-D11)</f>
        <v>38</v>
      </c>
      <c r="G11" s="62" t="s">
        <v>17</v>
      </c>
      <c r="J11" s="68"/>
      <c r="K11" s="69"/>
      <c r="L11" s="69"/>
      <c r="M11" s="69"/>
      <c r="N11" s="70"/>
      <c r="O11" s="70"/>
      <c r="P11" s="70"/>
      <c r="Q11" s="70"/>
      <c r="R11" s="70"/>
      <c r="S11" s="70"/>
      <c r="T11" s="71"/>
      <c r="U11" s="69">
        <f>T11</f>
        <v>0</v>
      </c>
      <c r="V11" s="70">
        <f>SUM(N11:S11)-D11*0.6</f>
        <v>-4.2</v>
      </c>
      <c r="W11" s="69">
        <f>SUM(Q11:S11)-D11*0.3</f>
        <v>-2.1</v>
      </c>
    </row>
    <row r="12" spans="1:23" ht="18.600000000000001" customHeight="1">
      <c r="A12" s="124" t="s">
        <v>287</v>
      </c>
      <c r="B12" s="31" t="s">
        <v>270</v>
      </c>
      <c r="C12" s="32">
        <v>41174</v>
      </c>
      <c r="D12" s="55">
        <v>7</v>
      </c>
      <c r="E12" s="18">
        <v>45</v>
      </c>
      <c r="F12" s="95">
        <f>(E12-D12)</f>
        <v>38</v>
      </c>
    </row>
    <row r="13" spans="1:23" ht="18.600000000000001" customHeight="1">
      <c r="A13" s="124" t="s">
        <v>140</v>
      </c>
      <c r="B13" s="31" t="s">
        <v>275</v>
      </c>
      <c r="C13" s="32">
        <v>41183</v>
      </c>
      <c r="D13" s="55">
        <v>0</v>
      </c>
      <c r="E13" s="18">
        <v>48</v>
      </c>
      <c r="F13" s="95">
        <f>(E13-D13)</f>
        <v>48</v>
      </c>
    </row>
    <row r="14" spans="1:23" ht="18.600000000000001" customHeight="1">
      <c r="A14" s="124" t="s">
        <v>153</v>
      </c>
      <c r="B14" s="31" t="s">
        <v>259</v>
      </c>
      <c r="C14" s="32">
        <v>41592</v>
      </c>
      <c r="D14" s="55">
        <v>11</v>
      </c>
      <c r="E14" s="18">
        <v>51</v>
      </c>
      <c r="F14" s="95">
        <f>(E14-D14)</f>
        <v>40</v>
      </c>
      <c r="J14" s="103"/>
      <c r="K14" s="104"/>
      <c r="L14" s="104"/>
      <c r="M14" s="104"/>
      <c r="N14" s="105"/>
      <c r="O14" s="105"/>
      <c r="P14" s="105"/>
      <c r="Q14" s="105"/>
      <c r="R14" s="105"/>
      <c r="S14" s="105"/>
      <c r="T14" s="106"/>
      <c r="U14" s="104"/>
      <c r="V14" s="105"/>
      <c r="W14" s="104"/>
    </row>
    <row r="15" spans="1:23" ht="18.600000000000001" customHeight="1">
      <c r="A15" s="124" t="s">
        <v>154</v>
      </c>
      <c r="B15" s="31" t="s">
        <v>259</v>
      </c>
      <c r="C15" s="32">
        <v>41387</v>
      </c>
      <c r="D15" s="55">
        <v>14</v>
      </c>
      <c r="E15" s="18">
        <v>60</v>
      </c>
      <c r="F15" s="95">
        <f>(E15-D15)</f>
        <v>46</v>
      </c>
      <c r="J15" s="103"/>
      <c r="K15" s="104"/>
      <c r="L15" s="104"/>
      <c r="M15" s="104"/>
      <c r="N15" s="105"/>
      <c r="O15" s="105"/>
      <c r="P15" s="105"/>
      <c r="Q15" s="105"/>
      <c r="R15" s="105"/>
      <c r="S15" s="105"/>
      <c r="T15" s="106"/>
      <c r="U15" s="104"/>
      <c r="V15" s="105"/>
      <c r="W15" s="104"/>
    </row>
    <row r="16" spans="1:23" ht="18.600000000000001" customHeight="1">
      <c r="A16" s="124" t="s">
        <v>150</v>
      </c>
      <c r="B16" s="31" t="s">
        <v>270</v>
      </c>
      <c r="C16" s="32">
        <v>41428</v>
      </c>
      <c r="D16" s="55">
        <v>19</v>
      </c>
      <c r="E16" s="18">
        <v>64</v>
      </c>
      <c r="F16" s="95">
        <f>(E16-D16)</f>
        <v>45</v>
      </c>
      <c r="J16" s="103"/>
      <c r="K16" s="104"/>
      <c r="L16" s="104"/>
      <c r="M16" s="104"/>
      <c r="N16" s="105"/>
      <c r="O16" s="105"/>
      <c r="P16" s="105"/>
      <c r="Q16" s="105"/>
      <c r="R16" s="105"/>
      <c r="S16" s="105"/>
      <c r="T16" s="106"/>
      <c r="U16" s="104"/>
      <c r="V16" s="105"/>
      <c r="W16" s="104"/>
    </row>
    <row r="17" spans="1:23" ht="18.600000000000001" customHeight="1">
      <c r="A17" s="124" t="s">
        <v>141</v>
      </c>
      <c r="B17" s="31" t="s">
        <v>259</v>
      </c>
      <c r="C17" s="32">
        <v>41414</v>
      </c>
      <c r="D17" s="55">
        <v>18</v>
      </c>
      <c r="E17" s="18">
        <v>66</v>
      </c>
      <c r="F17" s="95">
        <f>(E17-D17)</f>
        <v>48</v>
      </c>
      <c r="J17" s="103"/>
      <c r="K17" s="104"/>
      <c r="L17" s="104"/>
      <c r="M17" s="104"/>
      <c r="N17" s="105"/>
      <c r="O17" s="105"/>
      <c r="P17" s="105"/>
      <c r="Q17" s="105"/>
      <c r="R17" s="105"/>
      <c r="S17" s="105"/>
      <c r="T17" s="106"/>
      <c r="U17" s="104"/>
      <c r="V17" s="105"/>
      <c r="W17" s="104"/>
    </row>
    <row r="18" spans="1:23" ht="18.600000000000001" customHeight="1">
      <c r="A18" s="124" t="s">
        <v>149</v>
      </c>
      <c r="B18" s="31" t="s">
        <v>265</v>
      </c>
      <c r="C18" s="32">
        <v>41184</v>
      </c>
      <c r="D18" s="55">
        <v>20</v>
      </c>
      <c r="E18" s="18">
        <v>68</v>
      </c>
      <c r="F18" s="95">
        <f>(E18-D18)</f>
        <v>48</v>
      </c>
      <c r="J18" s="103"/>
      <c r="K18" s="104"/>
      <c r="L18" s="104"/>
      <c r="M18" s="104"/>
      <c r="N18" s="105"/>
      <c r="O18" s="105"/>
      <c r="P18" s="105"/>
      <c r="Q18" s="105"/>
      <c r="R18" s="105"/>
      <c r="S18" s="105"/>
      <c r="T18" s="106"/>
      <c r="U18" s="104"/>
      <c r="V18" s="105"/>
      <c r="W18" s="104"/>
    </row>
    <row r="19" spans="1:23" ht="18.600000000000001" customHeight="1">
      <c r="A19" s="124" t="s">
        <v>145</v>
      </c>
      <c r="B19" s="31" t="s">
        <v>271</v>
      </c>
      <c r="C19" s="32">
        <v>41194</v>
      </c>
      <c r="D19" s="55">
        <v>0</v>
      </c>
      <c r="E19" s="18">
        <v>69</v>
      </c>
      <c r="F19" s="95">
        <f>(E19-D19)</f>
        <v>69</v>
      </c>
      <c r="J19" s="103"/>
      <c r="K19" s="104"/>
      <c r="L19" s="104"/>
      <c r="M19" s="104"/>
      <c r="N19" s="105"/>
      <c r="O19" s="105"/>
      <c r="P19" s="105"/>
      <c r="Q19" s="105"/>
      <c r="R19" s="105"/>
      <c r="S19" s="105"/>
      <c r="T19" s="106"/>
      <c r="U19" s="104"/>
      <c r="V19" s="105"/>
      <c r="W19" s="104"/>
    </row>
    <row r="20" spans="1:23" ht="18.600000000000001" customHeight="1">
      <c r="A20" s="124" t="s">
        <v>144</v>
      </c>
      <c r="B20" s="31" t="s">
        <v>45</v>
      </c>
      <c r="C20" s="32">
        <v>41498</v>
      </c>
      <c r="D20" s="55">
        <v>0</v>
      </c>
      <c r="E20" s="18">
        <v>69</v>
      </c>
      <c r="F20" s="95">
        <f>(E20-D20)</f>
        <v>69</v>
      </c>
      <c r="J20" s="103"/>
      <c r="K20" s="104"/>
      <c r="L20" s="104"/>
      <c r="M20" s="104"/>
      <c r="N20" s="105"/>
      <c r="O20" s="105"/>
      <c r="P20" s="105"/>
      <c r="Q20" s="105"/>
      <c r="R20" s="105"/>
      <c r="S20" s="105"/>
      <c r="T20" s="106"/>
      <c r="U20" s="104"/>
      <c r="V20" s="105"/>
      <c r="W20" s="104"/>
    </row>
    <row r="21" spans="1:23" ht="18.600000000000001" customHeight="1">
      <c r="A21" s="124" t="s">
        <v>148</v>
      </c>
      <c r="B21" s="31" t="s">
        <v>274</v>
      </c>
      <c r="C21" s="32">
        <v>41387</v>
      </c>
      <c r="D21" s="55">
        <v>0</v>
      </c>
      <c r="E21" s="18">
        <v>73</v>
      </c>
      <c r="F21" s="95">
        <f>(E21-D21)</f>
        <v>73</v>
      </c>
      <c r="J21" s="103"/>
      <c r="K21" s="104"/>
      <c r="L21" s="104"/>
      <c r="M21" s="104"/>
      <c r="N21" s="105"/>
      <c r="O21" s="105"/>
      <c r="P21" s="105"/>
      <c r="Q21" s="105"/>
      <c r="R21" s="105"/>
      <c r="S21" s="105"/>
      <c r="T21" s="106"/>
      <c r="U21" s="104"/>
      <c r="V21" s="105"/>
      <c r="W21" s="104"/>
    </row>
    <row r="22" spans="1:23" ht="18.600000000000001" customHeight="1">
      <c r="A22" s="124" t="s">
        <v>147</v>
      </c>
      <c r="B22" s="31" t="s">
        <v>260</v>
      </c>
      <c r="C22" s="32">
        <v>40954</v>
      </c>
      <c r="D22" s="55">
        <v>20</v>
      </c>
      <c r="E22" s="18">
        <v>74</v>
      </c>
      <c r="F22" s="95">
        <f>(E22-D22)</f>
        <v>54</v>
      </c>
      <c r="J22" s="103"/>
      <c r="K22" s="104"/>
      <c r="L22" s="104"/>
      <c r="M22" s="104"/>
      <c r="N22" s="105"/>
      <c r="O22" s="105"/>
      <c r="P22" s="105"/>
      <c r="Q22" s="105"/>
      <c r="R22" s="105"/>
      <c r="S22" s="105"/>
      <c r="T22" s="106"/>
      <c r="U22" s="104"/>
      <c r="V22" s="105"/>
      <c r="W22" s="104"/>
    </row>
    <row r="23" spans="1:23" ht="18.600000000000001" customHeight="1">
      <c r="A23" s="124" t="s">
        <v>146</v>
      </c>
      <c r="B23" s="31" t="s">
        <v>272</v>
      </c>
      <c r="C23" s="32">
        <v>41569</v>
      </c>
      <c r="D23" s="55">
        <v>18</v>
      </c>
      <c r="E23" s="18">
        <v>75</v>
      </c>
      <c r="F23" s="95">
        <f>(E23-D23)</f>
        <v>57</v>
      </c>
      <c r="J23" s="103"/>
      <c r="K23" s="104"/>
      <c r="L23" s="104"/>
      <c r="M23" s="104"/>
      <c r="N23" s="105"/>
      <c r="O23" s="105"/>
      <c r="P23" s="105"/>
      <c r="Q23" s="105"/>
      <c r="R23" s="105"/>
      <c r="S23" s="105"/>
      <c r="T23" s="106"/>
      <c r="U23" s="104"/>
      <c r="V23" s="105"/>
      <c r="W23" s="104"/>
    </row>
    <row r="24" spans="1:23" ht="18.600000000000001" customHeight="1">
      <c r="A24" s="124" t="s">
        <v>139</v>
      </c>
      <c r="B24" s="31" t="s">
        <v>260</v>
      </c>
      <c r="C24" s="32">
        <v>41222</v>
      </c>
      <c r="D24" s="55">
        <v>0</v>
      </c>
      <c r="E24" s="18">
        <v>86</v>
      </c>
      <c r="F24" s="95">
        <f>(E24-D24)</f>
        <v>86</v>
      </c>
    </row>
    <row r="25" spans="1:23" ht="18.600000000000001" customHeight="1">
      <c r="A25" s="271" t="s">
        <v>152</v>
      </c>
      <c r="B25" s="31" t="s">
        <v>271</v>
      </c>
      <c r="C25" s="32">
        <v>41068</v>
      </c>
      <c r="D25" s="55">
        <v>19</v>
      </c>
      <c r="E25" s="265" t="s">
        <v>10</v>
      </c>
      <c r="F25" s="95" t="s">
        <v>10</v>
      </c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spans="1:23" ht="18.600000000000001" customHeight="1">
      <c r="A26" s="271" t="s">
        <v>151</v>
      </c>
      <c r="B26" s="31" t="s">
        <v>46</v>
      </c>
      <c r="C26" s="32">
        <v>40969</v>
      </c>
      <c r="D26" s="55">
        <v>12</v>
      </c>
      <c r="E26" s="265" t="s">
        <v>10</v>
      </c>
      <c r="F26" s="95" t="s">
        <v>10</v>
      </c>
      <c r="G26" s="72"/>
    </row>
    <row r="27" spans="1:23" ht="18.600000000000001" customHeight="1">
      <c r="A27" s="124" t="s">
        <v>143</v>
      </c>
      <c r="B27" s="31" t="s">
        <v>258</v>
      </c>
      <c r="C27" s="32">
        <v>41124</v>
      </c>
      <c r="D27" s="55">
        <v>0</v>
      </c>
      <c r="E27" s="265" t="s">
        <v>10</v>
      </c>
      <c r="F27" s="95" t="s">
        <v>10</v>
      </c>
    </row>
    <row r="28" spans="1:23" ht="18.600000000000001" customHeight="1" thickBot="1">
      <c r="A28" s="192" t="s">
        <v>142</v>
      </c>
      <c r="B28" s="101" t="s">
        <v>265</v>
      </c>
      <c r="C28" s="116">
        <v>41384</v>
      </c>
      <c r="D28" s="118">
        <v>0</v>
      </c>
      <c r="E28" s="267" t="s">
        <v>10</v>
      </c>
      <c r="F28" s="119" t="s">
        <v>10</v>
      </c>
    </row>
    <row r="29" spans="1:23" ht="19.5" thickBot="1">
      <c r="B29" s="1"/>
      <c r="C29" s="1"/>
      <c r="D29" s="1"/>
      <c r="E29" s="1"/>
      <c r="F29" s="1"/>
      <c r="G29" s="1"/>
      <c r="H29" s="1"/>
    </row>
    <row r="30" spans="1:23" ht="20.25" thickBot="1">
      <c r="A30" s="193" t="s">
        <v>38</v>
      </c>
      <c r="B30" s="194"/>
      <c r="C30" s="194"/>
      <c r="D30" s="194"/>
      <c r="E30" s="194"/>
      <c r="F30" s="195"/>
      <c r="J30"/>
    </row>
    <row r="31" spans="1:23" ht="20.25" thickBot="1">
      <c r="A31" s="16" t="s">
        <v>0</v>
      </c>
      <c r="B31" s="53" t="s">
        <v>9</v>
      </c>
      <c r="C31" s="53" t="s">
        <v>21</v>
      </c>
      <c r="D31" s="54" t="s">
        <v>1</v>
      </c>
      <c r="E31" s="4" t="s">
        <v>4</v>
      </c>
      <c r="F31" s="4" t="s">
        <v>5</v>
      </c>
      <c r="J31"/>
    </row>
    <row r="32" spans="1:23" ht="18.600000000000001" customHeight="1" thickBot="1">
      <c r="A32" s="124" t="s">
        <v>160</v>
      </c>
      <c r="B32" s="31" t="s">
        <v>265</v>
      </c>
      <c r="C32" s="32">
        <v>40917</v>
      </c>
      <c r="D32" s="55">
        <v>14</v>
      </c>
      <c r="E32" s="269">
        <v>40</v>
      </c>
      <c r="F32" s="95">
        <f>(E32-D32)</f>
        <v>26</v>
      </c>
      <c r="G32" s="62" t="s">
        <v>26</v>
      </c>
      <c r="J32"/>
    </row>
    <row r="33" spans="1:10" ht="18.600000000000001" customHeight="1" thickBot="1">
      <c r="A33" s="124" t="s">
        <v>276</v>
      </c>
      <c r="B33" s="31" t="s">
        <v>46</v>
      </c>
      <c r="C33" s="32">
        <v>41016</v>
      </c>
      <c r="D33" s="55">
        <v>5</v>
      </c>
      <c r="E33" s="269">
        <v>44</v>
      </c>
      <c r="F33" s="95">
        <f>(E33-D33)</f>
        <v>39</v>
      </c>
      <c r="G33" s="62" t="s">
        <v>27</v>
      </c>
      <c r="J33"/>
    </row>
    <row r="34" spans="1:10" ht="18.600000000000001" customHeight="1" thickBot="1">
      <c r="A34" s="124" t="s">
        <v>162</v>
      </c>
      <c r="B34" s="31" t="s">
        <v>46</v>
      </c>
      <c r="C34" s="32">
        <v>41461</v>
      </c>
      <c r="D34" s="55">
        <v>14</v>
      </c>
      <c r="E34" s="18">
        <v>53</v>
      </c>
      <c r="F34" s="95">
        <f>(E34-D34)</f>
        <v>39</v>
      </c>
      <c r="G34" s="62" t="s">
        <v>17</v>
      </c>
    </row>
    <row r="35" spans="1:10" ht="18.600000000000001" customHeight="1">
      <c r="A35" s="124" t="s">
        <v>159</v>
      </c>
      <c r="B35" s="31" t="s">
        <v>265</v>
      </c>
      <c r="C35" s="32">
        <v>41086</v>
      </c>
      <c r="D35" s="55">
        <v>0</v>
      </c>
      <c r="E35" s="18">
        <v>61</v>
      </c>
      <c r="F35" s="95">
        <f>(E35-D35)</f>
        <v>61</v>
      </c>
      <c r="J35"/>
    </row>
    <row r="36" spans="1:10" ht="18.600000000000001" customHeight="1">
      <c r="A36" s="124" t="s">
        <v>166</v>
      </c>
      <c r="B36" s="31" t="s">
        <v>258</v>
      </c>
      <c r="C36" s="32">
        <v>40926</v>
      </c>
      <c r="D36" s="55">
        <v>21</v>
      </c>
      <c r="E36" s="18">
        <v>61</v>
      </c>
      <c r="F36" s="95">
        <f>(E36-D36)</f>
        <v>40</v>
      </c>
      <c r="J36"/>
    </row>
    <row r="37" spans="1:10" ht="18.600000000000001" customHeight="1">
      <c r="A37" s="124" t="s">
        <v>164</v>
      </c>
      <c r="B37" s="31" t="s">
        <v>45</v>
      </c>
      <c r="C37" s="32">
        <v>41129</v>
      </c>
      <c r="D37" s="55">
        <v>19</v>
      </c>
      <c r="E37" s="18">
        <v>64</v>
      </c>
      <c r="F37" s="95">
        <f>(E37-D37)</f>
        <v>45</v>
      </c>
      <c r="G37" s="1"/>
      <c r="H37" s="1"/>
    </row>
    <row r="38" spans="1:10" ht="18.600000000000001" customHeight="1">
      <c r="A38" s="124" t="s">
        <v>163</v>
      </c>
      <c r="B38" s="31" t="s">
        <v>258</v>
      </c>
      <c r="C38" s="32">
        <v>41055</v>
      </c>
      <c r="D38" s="55">
        <v>20</v>
      </c>
      <c r="E38" s="18">
        <v>67</v>
      </c>
      <c r="F38" s="95">
        <f>(E38-D38)</f>
        <v>47</v>
      </c>
      <c r="G38" s="1"/>
      <c r="H38" s="1"/>
    </row>
    <row r="39" spans="1:10" ht="18.600000000000001" customHeight="1">
      <c r="A39" s="124" t="s">
        <v>167</v>
      </c>
      <c r="B39" s="31" t="s">
        <v>258</v>
      </c>
      <c r="C39" s="32">
        <v>41423</v>
      </c>
      <c r="D39" s="55">
        <v>24</v>
      </c>
      <c r="E39" s="18">
        <v>72</v>
      </c>
      <c r="F39" s="95">
        <f>(E39-D39)</f>
        <v>48</v>
      </c>
    </row>
    <row r="40" spans="1:10" ht="18.600000000000001" customHeight="1">
      <c r="A40" s="124" t="s">
        <v>165</v>
      </c>
      <c r="B40" s="31" t="s">
        <v>270</v>
      </c>
      <c r="C40" s="32">
        <v>41369</v>
      </c>
      <c r="D40" s="55">
        <v>24</v>
      </c>
      <c r="E40" s="265" t="s">
        <v>10</v>
      </c>
      <c r="F40" s="95" t="s">
        <v>10</v>
      </c>
    </row>
    <row r="41" spans="1:10" ht="18.600000000000001" customHeight="1">
      <c r="A41" s="271" t="s">
        <v>169</v>
      </c>
      <c r="B41" s="31" t="s">
        <v>272</v>
      </c>
      <c r="C41" s="32">
        <v>41586</v>
      </c>
      <c r="D41" s="55">
        <v>24</v>
      </c>
      <c r="E41" s="265" t="s">
        <v>10</v>
      </c>
      <c r="F41" s="95" t="s">
        <v>10</v>
      </c>
    </row>
    <row r="42" spans="1:10" ht="20.25" thickBot="1">
      <c r="A42" s="192" t="s">
        <v>168</v>
      </c>
      <c r="B42" s="101" t="s">
        <v>45</v>
      </c>
      <c r="C42" s="116">
        <v>40998</v>
      </c>
      <c r="D42" s="118">
        <v>0</v>
      </c>
      <c r="E42" s="267" t="s">
        <v>10</v>
      </c>
      <c r="F42" s="119" t="s">
        <v>10</v>
      </c>
    </row>
    <row r="43" spans="1:10">
      <c r="F43" s="1"/>
    </row>
    <row r="44" spans="1:10">
      <c r="F44" s="1"/>
    </row>
    <row r="45" spans="1:10">
      <c r="F45" s="1"/>
    </row>
    <row r="46" spans="1:10">
      <c r="F46" s="1"/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</sheetData>
  <sortState xmlns:xlrd2="http://schemas.microsoft.com/office/spreadsheetml/2017/richdata2" ref="A32:F42">
    <sortCondition ref="E32:E42"/>
  </sortState>
  <mergeCells count="9">
    <mergeCell ref="K9:S9"/>
    <mergeCell ref="A30:F30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8" ht="30.75">
      <c r="A1" s="200" t="str">
        <f>JUV!A1</f>
        <v>MAR DEL PLATA GOLF CLUB</v>
      </c>
      <c r="B1" s="200"/>
      <c r="C1" s="200"/>
      <c r="D1" s="200"/>
      <c r="E1" s="200"/>
      <c r="F1" s="200"/>
    </row>
    <row r="2" spans="1:8" ht="23.25">
      <c r="A2" s="205" t="str">
        <f>JUV!A2</f>
        <v>CANCHA VIEJA</v>
      </c>
      <c r="B2" s="205"/>
      <c r="C2" s="205"/>
      <c r="D2" s="205"/>
      <c r="E2" s="205"/>
      <c r="F2" s="205"/>
    </row>
    <row r="3" spans="1:8" ht="19.5">
      <c r="A3" s="201" t="s">
        <v>7</v>
      </c>
      <c r="B3" s="201"/>
      <c r="C3" s="201"/>
      <c r="D3" s="201"/>
      <c r="E3" s="201"/>
      <c r="F3" s="201"/>
    </row>
    <row r="4" spans="1:8" ht="26.25">
      <c r="A4" s="202" t="str">
        <f>ALBATROS!A4</f>
        <v>8° FECHA DEL RANKING</v>
      </c>
      <c r="B4" s="202"/>
      <c r="C4" s="202"/>
      <c r="D4" s="202"/>
      <c r="E4" s="202"/>
      <c r="F4" s="202"/>
    </row>
    <row r="5" spans="1:8" ht="19.5">
      <c r="A5" s="203" t="s">
        <v>14</v>
      </c>
      <c r="B5" s="203"/>
      <c r="C5" s="203"/>
      <c r="D5" s="203"/>
      <c r="E5" s="203"/>
      <c r="F5" s="203"/>
    </row>
    <row r="6" spans="1:8" ht="19.5">
      <c r="A6" s="196" t="str">
        <f>JUV!A6</f>
        <v>LUNES 17 DE JULIO DE 2023</v>
      </c>
      <c r="B6" s="196"/>
      <c r="C6" s="196"/>
      <c r="D6" s="196"/>
      <c r="E6" s="196"/>
      <c r="F6" s="196"/>
    </row>
    <row r="7" spans="1:8" ht="20.25" thickBot="1">
      <c r="A7" s="7"/>
      <c r="B7" s="7"/>
      <c r="C7" s="7"/>
      <c r="D7" s="7"/>
      <c r="E7" s="7"/>
      <c r="F7" s="7"/>
    </row>
    <row r="8" spans="1:8" ht="20.25" thickBot="1">
      <c r="A8" s="210" t="s">
        <v>40</v>
      </c>
      <c r="B8" s="211"/>
      <c r="C8" s="211"/>
      <c r="D8" s="211"/>
      <c r="E8" s="211"/>
      <c r="F8" s="212"/>
      <c r="G8" s="74"/>
    </row>
    <row r="9" spans="1:8" s="49" customFormat="1" ht="20.25" thickBot="1">
      <c r="A9" s="75" t="s">
        <v>0</v>
      </c>
      <c r="B9" s="76" t="s">
        <v>9</v>
      </c>
      <c r="C9" s="76" t="s">
        <v>21</v>
      </c>
      <c r="D9" s="77" t="s">
        <v>1</v>
      </c>
      <c r="E9" s="78" t="s">
        <v>4</v>
      </c>
      <c r="F9" s="78" t="s">
        <v>5</v>
      </c>
      <c r="G9" s="79"/>
    </row>
    <row r="10" spans="1:8" ht="20.25" thickBot="1">
      <c r="A10" s="124" t="s">
        <v>173</v>
      </c>
      <c r="B10" s="31" t="s">
        <v>265</v>
      </c>
      <c r="C10" s="32">
        <v>41730</v>
      </c>
      <c r="D10" s="55">
        <v>2</v>
      </c>
      <c r="E10" s="269">
        <v>39</v>
      </c>
      <c r="F10" s="95">
        <f>(E10-D10)</f>
        <v>37</v>
      </c>
      <c r="G10" s="64" t="s">
        <v>26</v>
      </c>
      <c r="H10" s="22"/>
    </row>
    <row r="11" spans="1:8" ht="20.25" thickBot="1">
      <c r="A11" s="124" t="s">
        <v>172</v>
      </c>
      <c r="B11" s="31" t="s">
        <v>259</v>
      </c>
      <c r="C11" s="32">
        <v>41775</v>
      </c>
      <c r="D11" s="55">
        <v>10</v>
      </c>
      <c r="E11" s="269">
        <v>43</v>
      </c>
      <c r="F11" s="95">
        <f>(E11-D11)</f>
        <v>33</v>
      </c>
      <c r="G11" s="64" t="s">
        <v>27</v>
      </c>
      <c r="H11" s="22"/>
    </row>
    <row r="12" spans="1:8" ht="19.5">
      <c r="A12" s="124" t="s">
        <v>175</v>
      </c>
      <c r="B12" s="31" t="s">
        <v>265</v>
      </c>
      <c r="C12" s="32">
        <v>41954</v>
      </c>
      <c r="D12" s="55">
        <v>0</v>
      </c>
      <c r="E12" s="18">
        <v>56</v>
      </c>
      <c r="F12" s="95">
        <f>(E12-D12)</f>
        <v>56</v>
      </c>
      <c r="H12" s="22"/>
    </row>
    <row r="13" spans="1:8" ht="19.5">
      <c r="A13" s="124" t="s">
        <v>186</v>
      </c>
      <c r="B13" s="31" t="s">
        <v>270</v>
      </c>
      <c r="C13" s="32">
        <v>42154</v>
      </c>
      <c r="D13" s="55">
        <v>0</v>
      </c>
      <c r="E13" s="18">
        <v>56</v>
      </c>
      <c r="F13" s="95">
        <f>(E13-D13)</f>
        <v>56</v>
      </c>
      <c r="G13" s="60"/>
      <c r="H13" s="22"/>
    </row>
    <row r="14" spans="1:8" ht="19.5">
      <c r="A14" s="124" t="s">
        <v>277</v>
      </c>
      <c r="B14" s="31" t="s">
        <v>259</v>
      </c>
      <c r="C14" s="32">
        <v>42068</v>
      </c>
      <c r="D14" s="55">
        <v>0</v>
      </c>
      <c r="E14" s="18">
        <v>61</v>
      </c>
      <c r="F14" s="95">
        <f>(E14-D14)</f>
        <v>61</v>
      </c>
      <c r="G14" s="60"/>
      <c r="H14" s="22"/>
    </row>
    <row r="15" spans="1:8" ht="19.5">
      <c r="A15" s="124" t="s">
        <v>189</v>
      </c>
      <c r="B15" s="31" t="s">
        <v>46</v>
      </c>
      <c r="C15" s="32">
        <v>41754</v>
      </c>
      <c r="D15" s="55">
        <v>0</v>
      </c>
      <c r="E15" s="265">
        <v>62</v>
      </c>
      <c r="F15" s="95">
        <f>(E15-D15)</f>
        <v>62</v>
      </c>
      <c r="G15" s="60"/>
      <c r="H15" s="22"/>
    </row>
    <row r="16" spans="1:8" ht="20.25" thickBot="1">
      <c r="A16" s="124" t="s">
        <v>176</v>
      </c>
      <c r="B16" s="31" t="s">
        <v>270</v>
      </c>
      <c r="C16" s="32">
        <v>42256</v>
      </c>
      <c r="D16" s="55">
        <v>0</v>
      </c>
      <c r="E16" s="18">
        <v>63</v>
      </c>
      <c r="F16" s="95">
        <f>(E16-D16)</f>
        <v>63</v>
      </c>
      <c r="G16" s="60"/>
      <c r="H16" s="22"/>
    </row>
    <row r="17" spans="1:8" ht="20.25" thickBot="1">
      <c r="A17" s="124" t="s">
        <v>182</v>
      </c>
      <c r="B17" s="31" t="s">
        <v>272</v>
      </c>
      <c r="C17" s="32">
        <v>42138</v>
      </c>
      <c r="D17" s="55">
        <v>19</v>
      </c>
      <c r="E17" s="18">
        <v>64</v>
      </c>
      <c r="F17" s="95">
        <f>(E17-D17)</f>
        <v>45</v>
      </c>
      <c r="G17" s="62" t="s">
        <v>17</v>
      </c>
      <c r="H17" s="22"/>
    </row>
    <row r="18" spans="1:8" ht="19.5">
      <c r="A18" s="124" t="s">
        <v>184</v>
      </c>
      <c r="B18" s="31" t="s">
        <v>260</v>
      </c>
      <c r="C18" s="32">
        <v>42038</v>
      </c>
      <c r="D18" s="55">
        <v>0</v>
      </c>
      <c r="E18" s="18">
        <v>67</v>
      </c>
      <c r="F18" s="95">
        <f>(E18-D18)</f>
        <v>67</v>
      </c>
      <c r="G18" s="60"/>
      <c r="H18" s="22"/>
    </row>
    <row r="19" spans="1:8" ht="19.5">
      <c r="A19" s="124" t="s">
        <v>193</v>
      </c>
      <c r="B19" s="31" t="s">
        <v>259</v>
      </c>
      <c r="C19" s="32">
        <v>42696</v>
      </c>
      <c r="D19" s="55">
        <v>0</v>
      </c>
      <c r="E19" s="18">
        <v>70</v>
      </c>
      <c r="F19" s="95">
        <f>(E19-D19)</f>
        <v>70</v>
      </c>
      <c r="G19" s="60"/>
      <c r="H19" s="22"/>
    </row>
    <row r="20" spans="1:8" ht="19.5">
      <c r="A20" s="124" t="s">
        <v>174</v>
      </c>
      <c r="B20" s="31" t="s">
        <v>258</v>
      </c>
      <c r="C20" s="32">
        <v>42271</v>
      </c>
      <c r="D20" s="55">
        <v>0</v>
      </c>
      <c r="E20" s="18">
        <v>71</v>
      </c>
      <c r="F20" s="95">
        <f>(E20-D20)</f>
        <v>71</v>
      </c>
      <c r="G20" s="60"/>
      <c r="H20" s="22"/>
    </row>
    <row r="21" spans="1:8" ht="19.5">
      <c r="A21" s="124" t="s">
        <v>180</v>
      </c>
      <c r="B21" s="31" t="s">
        <v>259</v>
      </c>
      <c r="C21" s="32">
        <v>42608</v>
      </c>
      <c r="D21" s="55">
        <v>0</v>
      </c>
      <c r="E21" s="18">
        <v>71</v>
      </c>
      <c r="F21" s="95">
        <f>(E21-D21)</f>
        <v>71</v>
      </c>
      <c r="G21" s="60"/>
      <c r="H21" s="22"/>
    </row>
    <row r="22" spans="1:8" ht="19.5">
      <c r="A22" s="124" t="s">
        <v>171</v>
      </c>
      <c r="B22" s="31" t="s">
        <v>45</v>
      </c>
      <c r="C22" s="32">
        <v>41881</v>
      </c>
      <c r="D22" s="55">
        <v>4</v>
      </c>
      <c r="E22" s="18">
        <v>73</v>
      </c>
      <c r="F22" s="95">
        <f>(E22-D22)</f>
        <v>69</v>
      </c>
      <c r="G22" s="60"/>
      <c r="H22" s="22"/>
    </row>
    <row r="23" spans="1:8" ht="19.5">
      <c r="A23" s="124" t="s">
        <v>178</v>
      </c>
      <c r="B23" s="31" t="s">
        <v>265</v>
      </c>
      <c r="C23" s="32">
        <v>42121</v>
      </c>
      <c r="D23" s="55">
        <v>0</v>
      </c>
      <c r="E23" s="18">
        <v>74</v>
      </c>
      <c r="F23" s="95">
        <f>(E23-D23)</f>
        <v>74</v>
      </c>
      <c r="G23" s="22"/>
      <c r="H23" s="22"/>
    </row>
    <row r="24" spans="1:8" ht="19.5">
      <c r="A24" s="124" t="s">
        <v>181</v>
      </c>
      <c r="B24" s="31" t="s">
        <v>265</v>
      </c>
      <c r="C24" s="32">
        <v>42667</v>
      </c>
      <c r="D24" s="55">
        <v>0</v>
      </c>
      <c r="E24" s="18">
        <v>74</v>
      </c>
      <c r="F24" s="95">
        <f>(E24-D24)</f>
        <v>74</v>
      </c>
      <c r="H24" s="22"/>
    </row>
    <row r="25" spans="1:8" ht="19.5">
      <c r="A25" s="124" t="s">
        <v>177</v>
      </c>
      <c r="B25" s="31" t="s">
        <v>45</v>
      </c>
      <c r="C25" s="32">
        <v>41764</v>
      </c>
      <c r="D25" s="55">
        <v>0</v>
      </c>
      <c r="E25" s="18">
        <v>76</v>
      </c>
      <c r="F25" s="95">
        <f>(E25-D25)</f>
        <v>76</v>
      </c>
      <c r="G25" s="60"/>
      <c r="H25" s="22"/>
    </row>
    <row r="26" spans="1:8" ht="19.5">
      <c r="A26" s="124" t="s">
        <v>185</v>
      </c>
      <c r="B26" s="31" t="s">
        <v>265</v>
      </c>
      <c r="C26" s="32">
        <v>41705</v>
      </c>
      <c r="D26" s="55">
        <v>0</v>
      </c>
      <c r="E26" s="18">
        <v>79</v>
      </c>
      <c r="F26" s="95">
        <f>(E26-D26)</f>
        <v>79</v>
      </c>
    </row>
    <row r="27" spans="1:8" ht="19.5">
      <c r="A27" s="124" t="s">
        <v>179</v>
      </c>
      <c r="B27" s="31" t="s">
        <v>270</v>
      </c>
      <c r="C27" s="32">
        <v>41808</v>
      </c>
      <c r="D27" s="55">
        <v>14</v>
      </c>
      <c r="E27" s="18">
        <v>82</v>
      </c>
      <c r="F27" s="95">
        <f>(E27-D27)</f>
        <v>68</v>
      </c>
    </row>
    <row r="28" spans="1:8" ht="19.5">
      <c r="A28" s="124" t="s">
        <v>190</v>
      </c>
      <c r="B28" s="31" t="s">
        <v>270</v>
      </c>
      <c r="C28" s="32">
        <v>42060</v>
      </c>
      <c r="D28" s="55">
        <v>19</v>
      </c>
      <c r="E28" s="265" t="s">
        <v>10</v>
      </c>
      <c r="F28" s="95" t="s">
        <v>10</v>
      </c>
    </row>
    <row r="29" spans="1:8" ht="19.5">
      <c r="A29" s="124" t="s">
        <v>191</v>
      </c>
      <c r="B29" s="31" t="s">
        <v>271</v>
      </c>
      <c r="C29" s="32">
        <v>41861</v>
      </c>
      <c r="D29" s="55">
        <v>0</v>
      </c>
      <c r="E29" s="265" t="s">
        <v>10</v>
      </c>
      <c r="F29" s="95" t="s">
        <v>10</v>
      </c>
    </row>
    <row r="30" spans="1:8">
      <c r="B30" s="1"/>
      <c r="C30" s="1"/>
      <c r="D30" s="1"/>
      <c r="E30" s="1"/>
      <c r="F30" s="1"/>
    </row>
    <row r="31" spans="1:8" ht="19.5" thickBot="1">
      <c r="B31" s="1"/>
      <c r="C31" s="1"/>
      <c r="D31" s="1"/>
      <c r="E31" s="1"/>
      <c r="F31" s="1"/>
    </row>
    <row r="32" spans="1:8" ht="20.25" thickBot="1">
      <c r="A32" s="218" t="s">
        <v>39</v>
      </c>
      <c r="B32" s="219"/>
      <c r="C32" s="219"/>
      <c r="D32" s="219"/>
      <c r="E32" s="219"/>
      <c r="F32" s="220"/>
      <c r="G32" s="74"/>
    </row>
    <row r="33" spans="1:7" ht="20.25" thickBot="1">
      <c r="A33" s="75" t="s">
        <v>0</v>
      </c>
      <c r="B33" s="76" t="s">
        <v>9</v>
      </c>
      <c r="C33" s="76" t="s">
        <v>21</v>
      </c>
      <c r="D33" s="77" t="s">
        <v>1</v>
      </c>
      <c r="E33" s="78" t="s">
        <v>4</v>
      </c>
      <c r="F33" s="78" t="s">
        <v>5</v>
      </c>
      <c r="G33" s="74"/>
    </row>
    <row r="34" spans="1:7" ht="20.25" thickBot="1">
      <c r="A34" s="124" t="s">
        <v>196</v>
      </c>
      <c r="B34" s="31" t="s">
        <v>260</v>
      </c>
      <c r="C34" s="32">
        <v>41885</v>
      </c>
      <c r="D34" s="55">
        <v>7</v>
      </c>
      <c r="E34" s="268">
        <v>58</v>
      </c>
      <c r="F34" s="95">
        <f t="shared" ref="F34:F37" si="0">(E34-D34)</f>
        <v>51</v>
      </c>
      <c r="G34" s="80" t="s">
        <v>26</v>
      </c>
    </row>
    <row r="35" spans="1:7" ht="20.25" thickBot="1">
      <c r="A35" s="124" t="s">
        <v>195</v>
      </c>
      <c r="B35" s="31" t="s">
        <v>258</v>
      </c>
      <c r="C35" s="32">
        <v>41712</v>
      </c>
      <c r="D35" s="55">
        <v>17</v>
      </c>
      <c r="E35" s="18">
        <v>68</v>
      </c>
      <c r="F35" s="270">
        <f t="shared" si="0"/>
        <v>51</v>
      </c>
      <c r="G35" s="80" t="s">
        <v>17</v>
      </c>
    </row>
    <row r="36" spans="1:7" ht="19.5">
      <c r="A36" s="124" t="s">
        <v>194</v>
      </c>
      <c r="B36" s="31" t="s">
        <v>45</v>
      </c>
      <c r="C36" s="32">
        <v>41649</v>
      </c>
      <c r="D36" s="55">
        <v>0</v>
      </c>
      <c r="E36" s="265" t="s">
        <v>10</v>
      </c>
      <c r="F36" s="95" t="s">
        <v>10</v>
      </c>
    </row>
    <row r="37" spans="1:7" ht="19.5">
      <c r="A37" s="124" t="s">
        <v>192</v>
      </c>
      <c r="B37" s="31" t="s">
        <v>265</v>
      </c>
      <c r="C37" s="32">
        <v>41649</v>
      </c>
      <c r="D37" s="55">
        <v>0</v>
      </c>
      <c r="E37" s="265" t="s">
        <v>10</v>
      </c>
      <c r="F37" s="95" t="s">
        <v>10</v>
      </c>
    </row>
  </sheetData>
  <sortState xmlns:xlrd2="http://schemas.microsoft.com/office/spreadsheetml/2017/richdata2" ref="A10:F29">
    <sortCondition ref="E10:E29"/>
  </sortState>
  <mergeCells count="8">
    <mergeCell ref="A6:F6"/>
    <mergeCell ref="A8:F8"/>
    <mergeCell ref="A32:F32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3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00" t="str">
        <f>JUV!A1</f>
        <v>MAR DEL PLATA GOLF CLUB</v>
      </c>
      <c r="B1" s="200"/>
      <c r="C1" s="200"/>
      <c r="D1" s="200"/>
      <c r="E1" s="200"/>
      <c r="F1" s="200"/>
    </row>
    <row r="2" spans="1:16" ht="23.25">
      <c r="A2" s="205" t="str">
        <f>JUV!A2</f>
        <v>CANCHA VIEJA</v>
      </c>
      <c r="B2" s="205"/>
      <c r="C2" s="205"/>
      <c r="D2" s="205"/>
      <c r="E2" s="205"/>
      <c r="F2" s="205"/>
    </row>
    <row r="3" spans="1:16" ht="19.5">
      <c r="A3" s="201" t="s">
        <v>7</v>
      </c>
      <c r="B3" s="201"/>
      <c r="C3" s="201"/>
      <c r="D3" s="201"/>
      <c r="E3" s="201"/>
      <c r="F3" s="201"/>
    </row>
    <row r="4" spans="1:16" ht="26.25">
      <c r="A4" s="202" t="str">
        <f>ALBATROS!A4</f>
        <v>8° FECHA DEL RANKING</v>
      </c>
      <c r="B4" s="202"/>
      <c r="C4" s="202"/>
      <c r="D4" s="202"/>
      <c r="E4" s="202"/>
      <c r="F4" s="202"/>
    </row>
    <row r="5" spans="1:16" ht="19.5">
      <c r="A5" s="203" t="s">
        <v>14</v>
      </c>
      <c r="B5" s="203"/>
      <c r="C5" s="203"/>
      <c r="D5" s="203"/>
      <c r="E5" s="203"/>
      <c r="F5" s="203"/>
    </row>
    <row r="6" spans="1:16" ht="19.5">
      <c r="A6" s="196" t="str">
        <f>JUV!A6</f>
        <v>LUNES 17 DE JULIO DE 2023</v>
      </c>
      <c r="B6" s="196"/>
      <c r="C6" s="196"/>
      <c r="D6" s="196"/>
      <c r="E6" s="196"/>
      <c r="F6" s="196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5" t="s">
        <v>25</v>
      </c>
      <c r="B8" s="216"/>
      <c r="C8" s="216"/>
      <c r="D8" s="216"/>
      <c r="E8" s="216"/>
      <c r="F8" s="217"/>
    </row>
    <row r="9" spans="1:16" s="49" customFormat="1" ht="20.25" thickBot="1">
      <c r="A9" s="16" t="s">
        <v>0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52" t="s">
        <v>231</v>
      </c>
      <c r="B10" s="31" t="s">
        <v>45</v>
      </c>
      <c r="C10" s="32">
        <v>38987</v>
      </c>
      <c r="D10" s="55">
        <v>0</v>
      </c>
      <c r="E10" s="269">
        <v>58</v>
      </c>
      <c r="F10" s="95">
        <f>(E10-D10)</f>
        <v>58</v>
      </c>
      <c r="G10" s="62" t="s">
        <v>26</v>
      </c>
      <c r="J10" s="49"/>
      <c r="K10" s="49"/>
      <c r="L10" s="49"/>
      <c r="M10" s="49"/>
    </row>
    <row r="11" spans="1:16" ht="20.25" thickBot="1">
      <c r="A11" s="52" t="s">
        <v>233</v>
      </c>
      <c r="B11" s="31" t="s">
        <v>265</v>
      </c>
      <c r="C11" s="32">
        <v>38922</v>
      </c>
      <c r="D11" s="55">
        <v>0</v>
      </c>
      <c r="E11" s="18">
        <v>63</v>
      </c>
      <c r="F11" s="270">
        <f>(E11-D11)</f>
        <v>63</v>
      </c>
      <c r="G11" s="62" t="s">
        <v>17</v>
      </c>
      <c r="J11" s="49"/>
      <c r="K11" s="49"/>
      <c r="L11" s="49"/>
      <c r="M11" s="49"/>
      <c r="N11" s="49"/>
      <c r="O11" s="49"/>
    </row>
    <row r="12" spans="1:16" ht="19.5">
      <c r="A12" s="52" t="s">
        <v>226</v>
      </c>
      <c r="B12" s="31" t="s">
        <v>45</v>
      </c>
      <c r="C12" s="32">
        <v>39767</v>
      </c>
      <c r="D12" s="55">
        <v>0</v>
      </c>
      <c r="E12" s="18">
        <v>68</v>
      </c>
      <c r="F12" s="95">
        <f>(E12-D12)</f>
        <v>68</v>
      </c>
    </row>
    <row r="13" spans="1:16" ht="19.5">
      <c r="A13" s="52" t="s">
        <v>225</v>
      </c>
      <c r="B13" s="31" t="s">
        <v>265</v>
      </c>
      <c r="C13" s="32">
        <v>39350</v>
      </c>
      <c r="D13" s="55">
        <v>0</v>
      </c>
      <c r="E13" s="18">
        <v>73</v>
      </c>
      <c r="F13" s="95">
        <f>(E13-D13)</f>
        <v>73</v>
      </c>
    </row>
    <row r="14" spans="1:16" ht="19.5">
      <c r="A14" s="52" t="s">
        <v>229</v>
      </c>
      <c r="B14" s="31" t="s">
        <v>45</v>
      </c>
      <c r="C14" s="32">
        <v>39580</v>
      </c>
      <c r="D14" s="55">
        <v>0</v>
      </c>
      <c r="E14" s="18">
        <v>76</v>
      </c>
      <c r="F14" s="95">
        <f>(E14-D14)</f>
        <v>76</v>
      </c>
      <c r="G14" s="22"/>
    </row>
    <row r="15" spans="1:16" ht="19.5">
      <c r="A15" s="52" t="s">
        <v>232</v>
      </c>
      <c r="B15" s="31" t="s">
        <v>45</v>
      </c>
      <c r="C15" s="32">
        <v>39121</v>
      </c>
      <c r="D15" s="55">
        <v>0</v>
      </c>
      <c r="E15" s="18">
        <v>79</v>
      </c>
      <c r="F15" s="95">
        <f>(E15-D15)</f>
        <v>79</v>
      </c>
    </row>
    <row r="16" spans="1:16" ht="19.5">
      <c r="A16" s="52" t="s">
        <v>227</v>
      </c>
      <c r="B16" s="31" t="s">
        <v>45</v>
      </c>
      <c r="C16" s="32">
        <v>38889</v>
      </c>
      <c r="D16" s="55">
        <v>0</v>
      </c>
      <c r="E16" s="18">
        <v>88</v>
      </c>
      <c r="F16" s="95">
        <f>(E16-D16)</f>
        <v>88</v>
      </c>
    </row>
    <row r="17" spans="1:7" ht="19.5">
      <c r="A17" s="264" t="s">
        <v>228</v>
      </c>
      <c r="B17" s="31" t="s">
        <v>259</v>
      </c>
      <c r="C17" s="32">
        <v>39148</v>
      </c>
      <c r="D17" s="55">
        <v>0</v>
      </c>
      <c r="E17" s="265" t="s">
        <v>10</v>
      </c>
      <c r="F17" s="95" t="s">
        <v>10</v>
      </c>
    </row>
    <row r="18" spans="1:7" ht="20.25" thickBot="1">
      <c r="A18" s="266" t="s">
        <v>230</v>
      </c>
      <c r="B18" s="101" t="s">
        <v>45</v>
      </c>
      <c r="C18" s="116">
        <v>39853</v>
      </c>
      <c r="D18" s="118">
        <v>0</v>
      </c>
      <c r="E18" s="267" t="s">
        <v>10</v>
      </c>
      <c r="F18" s="119" t="s">
        <v>10</v>
      </c>
    </row>
    <row r="19" spans="1:7">
      <c r="A19" s="22"/>
      <c r="B19" s="22"/>
      <c r="C19" s="22"/>
      <c r="D19" s="22"/>
      <c r="E19" s="22"/>
      <c r="F19" s="22"/>
      <c r="G19" s="22"/>
    </row>
    <row r="20" spans="1:7">
      <c r="A20" s="22" t="s">
        <v>294</v>
      </c>
      <c r="B20" s="22"/>
      <c r="C20" s="22"/>
      <c r="D20" s="22"/>
      <c r="E20" s="22"/>
      <c r="F20" s="22"/>
      <c r="G20" s="22"/>
    </row>
    <row r="21" spans="1:7">
      <c r="F21" s="1"/>
    </row>
    <row r="22" spans="1:7">
      <c r="F22" s="1"/>
    </row>
    <row r="23" spans="1:7">
      <c r="F23" s="1"/>
    </row>
    <row r="24" spans="1:7">
      <c r="F24" s="1"/>
    </row>
    <row r="25" spans="1:7">
      <c r="F25" s="1"/>
    </row>
    <row r="26" spans="1:7">
      <c r="F26" s="1"/>
    </row>
    <row r="27" spans="1:7">
      <c r="F27" s="1"/>
    </row>
    <row r="28" spans="1:7">
      <c r="F28" s="1"/>
    </row>
    <row r="29" spans="1:7">
      <c r="F29" s="1"/>
    </row>
    <row r="30" spans="1:7">
      <c r="F30" s="1"/>
    </row>
    <row r="31" spans="1:7">
      <c r="F31" s="1"/>
    </row>
    <row r="32" spans="1:7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</sheetData>
  <sortState xmlns:xlrd2="http://schemas.microsoft.com/office/spreadsheetml/2017/richdata2" ref="A10:F18">
    <sortCondition ref="E10:E18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4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21" t="str">
        <f>PROMOCIONALES!A1</f>
        <v>MAR DEL PLATA GOLF CLUB</v>
      </c>
      <c r="B1" s="221"/>
      <c r="C1" s="221"/>
    </row>
    <row r="2" spans="1:4" ht="23.25">
      <c r="A2" s="205" t="str">
        <f>JUV!A2</f>
        <v>CANCHA VIEJA</v>
      </c>
      <c r="B2" s="205"/>
      <c r="C2" s="205"/>
    </row>
    <row r="3" spans="1:4">
      <c r="A3" s="222" t="s">
        <v>7</v>
      </c>
      <c r="B3" s="222"/>
      <c r="C3" s="222"/>
    </row>
    <row r="4" spans="1:4" ht="26.25">
      <c r="A4" s="202" t="str">
        <f>PROMOCIONALES!A4</f>
        <v>8° FECHA DEL RANKING</v>
      </c>
      <c r="B4" s="202"/>
      <c r="C4" s="202"/>
    </row>
    <row r="5" spans="1:4" ht="19.5">
      <c r="A5" s="203" t="s">
        <v>19</v>
      </c>
      <c r="B5" s="203"/>
      <c r="C5" s="203"/>
    </row>
    <row r="6" spans="1:4" ht="19.5">
      <c r="A6" s="196" t="str">
        <f>JUV!A6</f>
        <v>LUNES 17 DE JULIO DE 2023</v>
      </c>
      <c r="B6" s="196"/>
      <c r="C6" s="196"/>
    </row>
    <row r="7" spans="1:4" ht="20.25" thickBot="1">
      <c r="A7" s="6"/>
      <c r="B7" s="6"/>
      <c r="C7" s="6"/>
    </row>
    <row r="8" spans="1:4" ht="20.25" thickBot="1">
      <c r="A8" s="215" t="s">
        <v>13</v>
      </c>
      <c r="B8" s="216"/>
      <c r="C8" s="217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6"/>
    </row>
    <row r="10" spans="1:4" ht="18.95" customHeight="1" thickBot="1">
      <c r="A10" s="33" t="s">
        <v>198</v>
      </c>
      <c r="B10" s="84" t="s">
        <v>259</v>
      </c>
      <c r="C10" s="85">
        <v>35</v>
      </c>
      <c r="D10" s="21" t="s">
        <v>20</v>
      </c>
    </row>
    <row r="11" spans="1:4" ht="18.95" customHeight="1" thickBot="1">
      <c r="A11" s="33" t="s">
        <v>215</v>
      </c>
      <c r="B11" s="84" t="s">
        <v>258</v>
      </c>
      <c r="C11" s="85">
        <v>35</v>
      </c>
      <c r="D11" s="21" t="s">
        <v>20</v>
      </c>
    </row>
    <row r="12" spans="1:4" ht="18.95" customHeight="1" thickBot="1">
      <c r="A12" s="33" t="s">
        <v>208</v>
      </c>
      <c r="B12" s="84" t="s">
        <v>274</v>
      </c>
      <c r="C12" s="85">
        <v>36</v>
      </c>
      <c r="D12" s="21" t="s">
        <v>20</v>
      </c>
    </row>
    <row r="13" spans="1:4" ht="18.95" customHeight="1" thickBot="1">
      <c r="A13" s="33" t="s">
        <v>188</v>
      </c>
      <c r="B13" s="84" t="s">
        <v>271</v>
      </c>
      <c r="C13" s="85">
        <v>36</v>
      </c>
      <c r="D13" s="21" t="s">
        <v>20</v>
      </c>
    </row>
    <row r="14" spans="1:4" ht="18.95" customHeight="1" thickBot="1">
      <c r="A14" s="33" t="s">
        <v>221</v>
      </c>
      <c r="B14" s="84" t="s">
        <v>259</v>
      </c>
      <c r="C14" s="85">
        <v>37</v>
      </c>
      <c r="D14" s="21" t="s">
        <v>20</v>
      </c>
    </row>
    <row r="15" spans="1:4" ht="18.95" customHeight="1" thickBot="1">
      <c r="A15" s="33" t="s">
        <v>207</v>
      </c>
      <c r="B15" s="84" t="s">
        <v>259</v>
      </c>
      <c r="C15" s="85">
        <v>38</v>
      </c>
      <c r="D15" s="21" t="s">
        <v>20</v>
      </c>
    </row>
    <row r="16" spans="1:4" ht="18.95" customHeight="1" thickBot="1">
      <c r="A16" s="33" t="s">
        <v>199</v>
      </c>
      <c r="B16" s="84" t="s">
        <v>270</v>
      </c>
      <c r="C16" s="85">
        <v>38</v>
      </c>
      <c r="D16" s="21" t="s">
        <v>20</v>
      </c>
    </row>
    <row r="17" spans="1:4" ht="18.95" customHeight="1" thickBot="1">
      <c r="A17" s="33" t="s">
        <v>201</v>
      </c>
      <c r="B17" s="84" t="s">
        <v>260</v>
      </c>
      <c r="C17" s="85">
        <v>38</v>
      </c>
      <c r="D17" s="21" t="s">
        <v>20</v>
      </c>
    </row>
    <row r="18" spans="1:4" ht="18.95" customHeight="1" thickBot="1">
      <c r="A18" s="33" t="s">
        <v>222</v>
      </c>
      <c r="B18" s="84" t="s">
        <v>260</v>
      </c>
      <c r="C18" s="85">
        <v>38</v>
      </c>
      <c r="D18" s="21" t="s">
        <v>20</v>
      </c>
    </row>
    <row r="19" spans="1:4" ht="18.95" customHeight="1" thickBot="1">
      <c r="A19" s="33" t="s">
        <v>209</v>
      </c>
      <c r="B19" s="84" t="s">
        <v>260</v>
      </c>
      <c r="C19" s="85">
        <v>38</v>
      </c>
      <c r="D19" s="21" t="s">
        <v>20</v>
      </c>
    </row>
    <row r="20" spans="1:4" ht="18.95" customHeight="1" thickBot="1">
      <c r="A20" s="33" t="s">
        <v>187</v>
      </c>
      <c r="B20" s="84" t="s">
        <v>265</v>
      </c>
      <c r="C20" s="85">
        <v>38</v>
      </c>
      <c r="D20" s="21" t="s">
        <v>20</v>
      </c>
    </row>
    <row r="21" spans="1:4" ht="18.95" customHeight="1" thickBot="1">
      <c r="A21" s="33" t="s">
        <v>213</v>
      </c>
      <c r="B21" s="84" t="s">
        <v>259</v>
      </c>
      <c r="C21" s="85">
        <v>40</v>
      </c>
      <c r="D21" s="21" t="s">
        <v>20</v>
      </c>
    </row>
    <row r="22" spans="1:4" ht="18.95" customHeight="1" thickBot="1">
      <c r="A22" s="33" t="s">
        <v>200</v>
      </c>
      <c r="B22" s="84" t="s">
        <v>259</v>
      </c>
      <c r="C22" s="85">
        <v>42</v>
      </c>
      <c r="D22" s="21" t="s">
        <v>20</v>
      </c>
    </row>
    <row r="23" spans="1:4" ht="18.95" customHeight="1" thickBot="1">
      <c r="A23" s="33" t="s">
        <v>211</v>
      </c>
      <c r="B23" s="84" t="s">
        <v>45</v>
      </c>
      <c r="C23" s="85">
        <v>42</v>
      </c>
      <c r="D23" s="21" t="s">
        <v>20</v>
      </c>
    </row>
    <row r="24" spans="1:4" ht="18.95" customHeight="1" thickBot="1">
      <c r="A24" s="33" t="s">
        <v>203</v>
      </c>
      <c r="B24" s="84" t="s">
        <v>260</v>
      </c>
      <c r="C24" s="85">
        <v>43</v>
      </c>
      <c r="D24" s="21" t="s">
        <v>20</v>
      </c>
    </row>
    <row r="25" spans="1:4" ht="18.95" customHeight="1" thickBot="1">
      <c r="A25" s="33" t="s">
        <v>202</v>
      </c>
      <c r="B25" s="84" t="s">
        <v>260</v>
      </c>
      <c r="C25" s="85">
        <v>50</v>
      </c>
      <c r="D25" s="21" t="s">
        <v>20</v>
      </c>
    </row>
    <row r="26" spans="1:4" ht="18.95" customHeight="1" thickBot="1">
      <c r="A26" s="33" t="s">
        <v>220</v>
      </c>
      <c r="B26" s="84" t="s">
        <v>260</v>
      </c>
      <c r="C26" s="85">
        <v>50</v>
      </c>
      <c r="D26" s="21" t="s">
        <v>20</v>
      </c>
    </row>
    <row r="27" spans="1:4" ht="18.95" customHeight="1" thickBot="1">
      <c r="A27" s="33" t="s">
        <v>204</v>
      </c>
      <c r="B27" s="84" t="s">
        <v>260</v>
      </c>
      <c r="C27" s="85">
        <v>50</v>
      </c>
      <c r="D27" s="21" t="s">
        <v>20</v>
      </c>
    </row>
    <row r="28" spans="1:4" ht="18.95" customHeight="1" thickBot="1">
      <c r="A28" s="306" t="s">
        <v>210</v>
      </c>
      <c r="B28" s="84" t="s">
        <v>265</v>
      </c>
      <c r="C28" s="305" t="s">
        <v>10</v>
      </c>
      <c r="D28" s="21" t="s">
        <v>20</v>
      </c>
    </row>
    <row r="29" spans="1:4" ht="18.95" customHeight="1" thickBot="1">
      <c r="A29" s="306" t="s">
        <v>216</v>
      </c>
      <c r="B29" s="84" t="s">
        <v>259</v>
      </c>
      <c r="C29" s="305" t="s">
        <v>10</v>
      </c>
      <c r="D29" s="21" t="s">
        <v>20</v>
      </c>
    </row>
    <row r="30" spans="1:4" ht="18.95" customHeight="1" thickBot="1">
      <c r="A30" s="306" t="s">
        <v>214</v>
      </c>
      <c r="B30" s="84" t="s">
        <v>45</v>
      </c>
      <c r="C30" s="305" t="s">
        <v>10</v>
      </c>
      <c r="D30" s="21" t="s">
        <v>20</v>
      </c>
    </row>
    <row r="31" spans="1:4" ht="18.95" customHeight="1" thickBot="1">
      <c r="A31" s="306" t="s">
        <v>217</v>
      </c>
      <c r="B31" s="84" t="s">
        <v>45</v>
      </c>
      <c r="C31" s="305" t="s">
        <v>10</v>
      </c>
      <c r="D31" s="21" t="s">
        <v>20</v>
      </c>
    </row>
    <row r="32" spans="1:4" ht="18.95" customHeight="1" thickBot="1">
      <c r="A32" s="306" t="s">
        <v>205</v>
      </c>
      <c r="B32" s="84" t="s">
        <v>260</v>
      </c>
      <c r="C32" s="305" t="s">
        <v>10</v>
      </c>
      <c r="D32" s="21" t="s">
        <v>20</v>
      </c>
    </row>
    <row r="33" spans="1:4" ht="18.95" customHeight="1" thickBot="1">
      <c r="A33" s="306" t="s">
        <v>212</v>
      </c>
      <c r="B33" s="84" t="s">
        <v>258</v>
      </c>
      <c r="C33" s="305" t="s">
        <v>10</v>
      </c>
      <c r="D33" s="21" t="s">
        <v>20</v>
      </c>
    </row>
    <row r="34" spans="1:4" ht="18.95" customHeight="1" thickBot="1">
      <c r="A34" s="306" t="s">
        <v>206</v>
      </c>
      <c r="B34" s="84" t="s">
        <v>258</v>
      </c>
      <c r="C34" s="305" t="s">
        <v>10</v>
      </c>
      <c r="D34" s="21" t="s">
        <v>20</v>
      </c>
    </row>
    <row r="35" spans="1:4" ht="18.95" customHeight="1" thickBot="1">
      <c r="A35" s="306" t="s">
        <v>218</v>
      </c>
      <c r="B35" s="31" t="s">
        <v>258</v>
      </c>
      <c r="C35" s="305" t="s">
        <v>10</v>
      </c>
      <c r="D35" s="21" t="s">
        <v>20</v>
      </c>
    </row>
    <row r="36" spans="1:4" ht="18.95" customHeight="1" thickBot="1">
      <c r="A36" s="306" t="s">
        <v>219</v>
      </c>
      <c r="B36" s="31" t="s">
        <v>259</v>
      </c>
      <c r="C36" s="305" t="s">
        <v>10</v>
      </c>
      <c r="D36" s="21" t="s">
        <v>20</v>
      </c>
    </row>
    <row r="37" spans="1:4" ht="18.95" customHeight="1" thickBot="1">
      <c r="A37" s="259"/>
      <c r="B37" s="260"/>
    </row>
    <row r="38" spans="1:4" ht="18.95" customHeight="1" thickBot="1">
      <c r="A38" s="193" t="s">
        <v>250</v>
      </c>
      <c r="B38" s="194"/>
      <c r="C38" s="195"/>
      <c r="D38" s="126"/>
    </row>
    <row r="39" spans="1:4" ht="18.95" customHeight="1" thickBot="1">
      <c r="A39" s="4" t="s">
        <v>0</v>
      </c>
      <c r="B39" s="4" t="s">
        <v>9</v>
      </c>
      <c r="C39" s="4" t="s">
        <v>8</v>
      </c>
      <c r="D39" s="21" t="s">
        <v>20</v>
      </c>
    </row>
    <row r="40" spans="1:4" ht="18.95" customHeight="1" thickBot="1">
      <c r="A40" s="33" t="s">
        <v>251</v>
      </c>
      <c r="B40" s="84" t="s">
        <v>260</v>
      </c>
      <c r="C40" s="85"/>
      <c r="D40" s="21" t="s">
        <v>20</v>
      </c>
    </row>
    <row r="41" spans="1:4" ht="18.95" customHeight="1" thickBot="1">
      <c r="A41" s="33" t="s">
        <v>252</v>
      </c>
      <c r="B41" s="84" t="s">
        <v>260</v>
      </c>
      <c r="C41" s="85">
        <v>29</v>
      </c>
      <c r="D41" s="21" t="s">
        <v>20</v>
      </c>
    </row>
    <row r="42" spans="1:4" ht="18.95" customHeight="1" thickBot="1">
      <c r="A42" s="33" t="s">
        <v>253</v>
      </c>
      <c r="B42" s="84" t="s">
        <v>45</v>
      </c>
      <c r="C42" s="85">
        <v>29</v>
      </c>
      <c r="D42" s="21" t="s">
        <v>20</v>
      </c>
    </row>
    <row r="43" spans="1:4" ht="18.95" customHeight="1" thickBot="1">
      <c r="A43" s="33" t="s">
        <v>254</v>
      </c>
      <c r="B43" s="84" t="s">
        <v>260</v>
      </c>
      <c r="C43" s="85">
        <v>29</v>
      </c>
      <c r="D43" s="21" t="s">
        <v>20</v>
      </c>
    </row>
    <row r="44" spans="1:4" ht="20.25" thickBot="1">
      <c r="A44" s="107" t="s">
        <v>255</v>
      </c>
      <c r="B44" s="261" t="s">
        <v>260</v>
      </c>
      <c r="C44" s="262">
        <v>29</v>
      </c>
    </row>
  </sheetData>
  <sortState xmlns:xlrd2="http://schemas.microsoft.com/office/spreadsheetml/2017/richdata2" ref="A10:C36">
    <sortCondition ref="C10:C36"/>
  </sortState>
  <mergeCells count="8">
    <mergeCell ref="A38:C38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2023-07-17T20:59:11Z</cp:lastPrinted>
  <dcterms:created xsi:type="dcterms:W3CDTF">2000-04-30T13:23:02Z</dcterms:created>
  <dcterms:modified xsi:type="dcterms:W3CDTF">2023-07-17T20:59:22Z</dcterms:modified>
</cp:coreProperties>
</file>